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mc:AlternateContent xmlns:mc="http://schemas.openxmlformats.org/markup-compatibility/2006">
    <mc:Choice Requires="x15">
      <x15ac:absPath xmlns:x15ac="http://schemas.microsoft.com/office/spreadsheetml/2010/11/ac" url="C:\Users\USER\Desktop\DOC_EBRO\CEA_CCBAD_IMPACT\PTA_IMPACT\PTBA_2021_Budget\"/>
    </mc:Choice>
  </mc:AlternateContent>
  <xr:revisionPtr revIDLastSave="0" documentId="13_ncr:1_{4938C231-7F1E-410C-AC5C-BAEE8DD4DB61}" xr6:coauthVersionLast="45" xr6:coauthVersionMax="46" xr10:uidLastSave="{00000000-0000-0000-0000-000000000000}"/>
  <bookViews>
    <workbookView xWindow="-120" yWindow="-120" windowWidth="20730" windowHeight="11160" xr2:uid="{00000000-000D-0000-FFFF-FFFF00000000}"/>
  </bookViews>
  <sheets>
    <sheet name="PTBA_CCBAD" sheetId="1" r:id="rId1"/>
  </sheets>
  <definedNames>
    <definedName name="_xlnm.Print_Area" localSheetId="0">PTBA_CCBAD!$A$1:$AB$107</definedName>
  </definedNames>
  <calcPr calcId="181029"/>
</workbook>
</file>

<file path=xl/calcChain.xml><?xml version="1.0" encoding="utf-8"?>
<calcChain xmlns="http://schemas.openxmlformats.org/spreadsheetml/2006/main">
  <c r="X85" i="1" l="1"/>
  <c r="Y85" i="1" l="1"/>
  <c r="Z85" i="1"/>
  <c r="AA85" i="1"/>
  <c r="Y53" i="1" l="1"/>
  <c r="Y50" i="1"/>
  <c r="X50" i="1"/>
  <c r="Y99" i="1" l="1"/>
  <c r="Y103" i="1"/>
  <c r="Y56" i="1"/>
  <c r="Y47" i="1"/>
  <c r="AA47" i="1"/>
  <c r="X23" i="1"/>
  <c r="X20" i="1"/>
  <c r="X9" i="1"/>
  <c r="Y32" i="1"/>
  <c r="X53" i="1"/>
  <c r="Y31" i="1" l="1"/>
  <c r="AA103" i="1"/>
  <c r="X103" i="1"/>
  <c r="AA99" i="1"/>
  <c r="X99" i="1"/>
  <c r="Y97" i="1"/>
  <c r="AA94" i="1"/>
  <c r="X94" i="1"/>
  <c r="AA79" i="1"/>
  <c r="Y79" i="1"/>
  <c r="X79" i="1"/>
  <c r="AA72" i="1"/>
  <c r="Y72" i="1"/>
  <c r="X72" i="1"/>
  <c r="AA68" i="1"/>
  <c r="Y68" i="1"/>
  <c r="X68" i="1"/>
  <c r="AA62" i="1"/>
  <c r="Y62" i="1"/>
  <c r="X62" i="1"/>
  <c r="X56" i="1"/>
  <c r="X47" i="1"/>
  <c r="X39" i="1"/>
  <c r="X32" i="1" s="1"/>
  <c r="AA32" i="1"/>
  <c r="AA27" i="1"/>
  <c r="Y27" i="1"/>
  <c r="X27" i="1"/>
  <c r="X8" i="1" s="1"/>
  <c r="AA23" i="1"/>
  <c r="Y23" i="1"/>
  <c r="AA20" i="1"/>
  <c r="Y20" i="1"/>
  <c r="AA9" i="1"/>
  <c r="Y9" i="1"/>
  <c r="X31" i="1" l="1"/>
  <c r="X61" i="1"/>
  <c r="X84" i="1"/>
  <c r="X107" i="1" s="1"/>
  <c r="Y94" i="1"/>
  <c r="Y84" i="1" s="1"/>
  <c r="Y8" i="1"/>
  <c r="Y61" i="1"/>
  <c r="AA84" i="1"/>
  <c r="AA61" i="1"/>
  <c r="AA56" i="1" s="1"/>
  <c r="AA53" i="1" s="1"/>
  <c r="AA50" i="1" s="1"/>
  <c r="AA31" i="1" s="1"/>
  <c r="AA8" i="1"/>
  <c r="Y107" i="1" l="1"/>
  <c r="AA10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Schenineda</author>
    <author>Auteur</author>
  </authors>
  <commentList>
    <comment ref="W6" authorId="0" shapeId="0" xr:uid="{00000000-0006-0000-0000-000001000000}">
      <text>
        <r>
          <rPr>
            <sz val="11"/>
            <color indexed="8"/>
            <rFont val="Helvetica"/>
          </rPr>
          <t>Schenineda:
If the addition of an activity or component requires further clarification, state it. Expecially since COVID may alter center activities and focus</t>
        </r>
      </text>
    </comment>
    <comment ref="B40" authorId="1" shapeId="0" xr:uid="{00000000-0006-0000-0000-000002000000}">
      <text>
        <r>
          <rPr>
            <sz val="11"/>
            <color indexed="8"/>
            <rFont val="Helvetica"/>
          </rPr>
          <t>Auteur:
Fatogoma</t>
        </r>
      </text>
    </comment>
    <comment ref="B49" authorId="1" shapeId="0" xr:uid="{00000000-0006-0000-0000-000003000000}">
      <text>
        <r>
          <rPr>
            <sz val="11"/>
            <color indexed="8"/>
            <rFont val="Helvetica"/>
          </rPr>
          <t>Auteur:
Voir NGOLO</t>
        </r>
      </text>
    </comment>
  </commentList>
</comments>
</file>

<file path=xl/sharedStrings.xml><?xml version="1.0" encoding="utf-8"?>
<sst xmlns="http://schemas.openxmlformats.org/spreadsheetml/2006/main" count="530" uniqueCount="396">
  <si>
    <t>Nom du centre</t>
  </si>
  <si>
    <t>Institution</t>
  </si>
  <si>
    <t>UFHB</t>
  </si>
  <si>
    <t>Dans les délais prévus</t>
  </si>
  <si>
    <t>Pays</t>
  </si>
  <si>
    <t>CÔTE D'IVOIRE</t>
  </si>
  <si>
    <t>Leader du centre</t>
  </si>
  <si>
    <t>Prof KONE DAOUDA</t>
  </si>
  <si>
    <t>En retard sur le programme</t>
  </si>
  <si>
    <t>Plan de travail annuel (mois XXX-mois XXX, année)</t>
  </si>
  <si>
    <t>Mois Janvier- Mois Décembre 2021</t>
  </si>
  <si>
    <t>Activités du plan de travail</t>
  </si>
  <si>
    <t>Description</t>
  </si>
  <si>
    <t xml:space="preserve">Contribution des partenaires (le cas échéant)
</t>
  </si>
  <si>
    <t>2021 Y2Q1</t>
  </si>
  <si>
    <t>2021 Y2Q2</t>
  </si>
  <si>
    <t>2021 Y2Q3</t>
  </si>
  <si>
    <t>2021 Y2Q4</t>
  </si>
  <si>
    <t xml:space="preserve">Si NOUVEAU, fournir une justification
</t>
  </si>
  <si>
    <t>Budget estimé (eur)</t>
  </si>
  <si>
    <t>DLI en lien</t>
  </si>
  <si>
    <t>Contribution du partenaire (eur)</t>
  </si>
  <si>
    <t>Responsable</t>
  </si>
  <si>
    <t>Reponses aux observations de l'Expert</t>
  </si>
  <si>
    <t>Jan</t>
  </si>
  <si>
    <t>Feb</t>
  </si>
  <si>
    <t>Mar</t>
  </si>
  <si>
    <t>Avr</t>
  </si>
  <si>
    <t>Mai</t>
  </si>
  <si>
    <t>Jui</t>
  </si>
  <si>
    <t>Jul</t>
  </si>
  <si>
    <t>Aout</t>
  </si>
  <si>
    <t>Sep</t>
  </si>
  <si>
    <t>Oct</t>
  </si>
  <si>
    <t>Nov</t>
  </si>
  <si>
    <t>Dec</t>
  </si>
  <si>
    <t>Action 1: Excellence dans l’enseignement et la formation\Action du DLI 2/3</t>
  </si>
  <si>
    <t>Sous-action 1a: Appui à la formation</t>
  </si>
  <si>
    <t>Activité 1</t>
  </si>
  <si>
    <t xml:space="preserve">Réalisation de Formations de courte durée </t>
  </si>
  <si>
    <t xml:space="preserve">Organiser des formations d'une durée d'au moins cinq jours dans le but de former ou de renforcer la capacités des agents techniques, les conseillers agricoles, des agriculteurs et etudiants </t>
  </si>
  <si>
    <t>Prise en charge des formateurs et les auditeurs</t>
  </si>
  <si>
    <t>120 auditeurs formés</t>
  </si>
  <si>
    <t>DLI 3.3</t>
  </si>
  <si>
    <t>UCP/Responsable FCD</t>
  </si>
  <si>
    <t>Activité 2</t>
  </si>
  <si>
    <t xml:space="preserve">Mobilité des enseignants pour les cours de Master au CEA-CCBAD </t>
  </si>
  <si>
    <t>Liste de enseignants de CEA-CCBAD, Organiser les cours 
Prise en charge des enseignants pour la formation des étudiants</t>
  </si>
  <si>
    <t>40 enseignants mobilisés</t>
  </si>
  <si>
    <t>Apport Partenaires</t>
  </si>
  <si>
    <t xml:space="preserve"> UFR Bio science/Doyen</t>
  </si>
  <si>
    <t>Activité 3</t>
  </si>
  <si>
    <t xml:space="preserve">Allocations de subsistances des étudiants en Master et PhD </t>
  </si>
  <si>
    <t>liste des étudiants recrutés 
Payer les bourses des étudiants</t>
  </si>
  <si>
    <t>45 bourses étudiants payées</t>
  </si>
  <si>
    <t>DLI 3.1
DLI 3.2</t>
  </si>
  <si>
    <t>Coordination/Comptabilité</t>
  </si>
  <si>
    <t>Activité 4</t>
  </si>
  <si>
    <t>Allocations de recherche des étudiants</t>
  </si>
  <si>
    <t>Payer le budget de recherches des étudiants (déplacement, petit matériel pour la recherche, burotique, communication)</t>
  </si>
  <si>
    <t>budget de recherche payé</t>
  </si>
  <si>
    <t>Projets IRDC/PNRA/PASET</t>
  </si>
  <si>
    <t>Activité 5</t>
  </si>
  <si>
    <t>Mise en stage des étudiants (30 stages nationaux et 2 régioanux)</t>
  </si>
  <si>
    <t>Liste des étudiants mis en stages
Payer les frais de substance et de transport des étudiants mis en stages</t>
  </si>
  <si>
    <t>25 primes de stages payées</t>
  </si>
  <si>
    <t>DLI 5.2</t>
  </si>
  <si>
    <t>Coordination/SE</t>
  </si>
  <si>
    <t>Activité 7</t>
  </si>
  <si>
    <t>Suivi des travaux-étudiants (Encadrement)</t>
  </si>
  <si>
    <t>Prendre en charge des encadreurs pour sur le suivi des travaux de recherches des étudiants</t>
  </si>
  <si>
    <t>Encadrer les étudiants</t>
  </si>
  <si>
    <t>25 étudiants encadrés</t>
  </si>
  <si>
    <t>IRDC-PNRA-RSIF/PASET</t>
  </si>
  <si>
    <t>Coordination/Equipe de recherches</t>
  </si>
  <si>
    <t>Financement acquis sur le Projet existant, en cours d'exécution pour le paiement des primes de stage, des budgets de recherche</t>
  </si>
  <si>
    <t>Activité 8</t>
  </si>
  <si>
    <t xml:space="preserve">Loyer de 25 étudiants étrangers sur 15 mois </t>
  </si>
  <si>
    <t>Payer le loyer des étudiants régionaux hébergés sur la cité du centre</t>
  </si>
  <si>
    <t>25 loyers payés</t>
  </si>
  <si>
    <t>Activité 9</t>
  </si>
  <si>
    <t>Organisation des journées doctoriales et de Master</t>
  </si>
  <si>
    <t>Organiser des conférences;
Prendre en compte des pauses café et déjeuner</t>
  </si>
  <si>
    <t>Participer aux travaux</t>
  </si>
  <si>
    <t>1 céremonie organisée</t>
  </si>
  <si>
    <t>Coordination/Unité pédagogique/SE</t>
  </si>
  <si>
    <t>Activité 10</t>
  </si>
  <si>
    <t xml:space="preserve">Organisation des Séminaires pour la validation du document de politique de la qualité </t>
  </si>
  <si>
    <t xml:space="preserve">organiser les Ateliers;
paiement des frais de déplacement et de substances des participants </t>
  </si>
  <si>
    <t xml:space="preserve">2 seminaires </t>
  </si>
  <si>
    <t>PROGEPCI/FCIAD</t>
  </si>
  <si>
    <t>Responsable Services</t>
  </si>
  <si>
    <t>Financement acquis sur le projet PROGEPCI/FCIAD, projet en cours d'impléméntation</t>
  </si>
  <si>
    <t>Activité 11</t>
  </si>
  <si>
    <t>Formation à la production du Bio-produits pour accroitre le service environnemental</t>
  </si>
  <si>
    <t>Ateliers et semainaires de formation
Payer les frais de deplacement et de substances des participants</t>
  </si>
  <si>
    <t>4 seminaires de formation</t>
  </si>
  <si>
    <t>Sous-Action 1b: Renforcement de capacités</t>
  </si>
  <si>
    <t>Edition des curricula en collaboration avec le secteur privé</t>
  </si>
  <si>
    <t>Organiser des ateliers avec le secteur privé pour identifier les thèmes spécifiques et éditer des curricula</t>
  </si>
  <si>
    <t>Particper aux travaux d'atelier</t>
  </si>
  <si>
    <t>1 étude réalisée</t>
  </si>
  <si>
    <t>Responsable Pédagogique</t>
  </si>
  <si>
    <t>Renforcement de la capacité des enseignant-chercheurs des universités nationales pour des cours en ligne (MOOC)</t>
  </si>
  <si>
    <t>Atelier d’identification des axes de recherche et de formation 
Formation des enseignant-chercheurs</t>
  </si>
  <si>
    <t>Particper aux ateliers de formation</t>
  </si>
  <si>
    <t>5 enseignants formés</t>
  </si>
  <si>
    <t>Sous-Action 1c: Soutiens aux partenaires</t>
  </si>
  <si>
    <t xml:space="preserve">Renforcement de capacités des Partenaires via des cours en ligne </t>
  </si>
  <si>
    <t>produire la liste des participants</t>
  </si>
  <si>
    <t>25 acteurs partenaires formés</t>
  </si>
  <si>
    <t xml:space="preserve">Développement de curricula pour les partenaires académiques </t>
  </si>
  <si>
    <t>Organiser des ateliers pour identifier les besoins des partenaires academiques et en développer les thèmes de formation adéqtenants</t>
  </si>
  <si>
    <t xml:space="preserve">5 curricula </t>
  </si>
  <si>
    <t>Partenaires</t>
  </si>
  <si>
    <t>Attribution de bourses</t>
  </si>
  <si>
    <t>Payer de bourses pour les étudiants encadrés sur les activités de recherche du CCBAD</t>
  </si>
  <si>
    <t>produire la liste des bénéficiaires</t>
  </si>
  <si>
    <t>50 bourses attribuées</t>
  </si>
  <si>
    <t>Projets</t>
  </si>
  <si>
    <t>Coordination/SE/Comptabilité</t>
  </si>
  <si>
    <t>Primes versées par les projets en cours d'exécution pour la prise des étudiants en stages</t>
  </si>
  <si>
    <t>Sous-Action 1d: Amélioration des curricula de formation</t>
  </si>
  <si>
    <t>Autoévaluation et accreditation des curricula du CEA</t>
  </si>
  <si>
    <t xml:space="preserve"> Organiser des ateliers et seminaires</t>
  </si>
  <si>
    <t>1 autoévaluation et 1 accrédiation réalisées</t>
  </si>
  <si>
    <t>DLI 4.1</t>
  </si>
  <si>
    <t>Responsable Pédagogique/SE</t>
  </si>
  <si>
    <t>Auto-évaluation et accreditation des partenaires du CEA</t>
  </si>
  <si>
    <t>Prendre en charge l'organisation des ateliers et seminaires</t>
  </si>
  <si>
    <t>Proposer les besoins de formation</t>
  </si>
  <si>
    <t>Apports partenaires</t>
  </si>
  <si>
    <t>Activités financées par les Partenaires pour sa mise en œuvre</t>
  </si>
  <si>
    <t xml:space="preserve">Réalisation de l'auto-évaluation et du plan stratégique </t>
  </si>
  <si>
    <t>Organiser les ateliers pour l'évaluation du plan stratégique de l'URF Bio sciences</t>
  </si>
  <si>
    <t>1 autoévaluation réalisée</t>
  </si>
  <si>
    <t>Coordination/Unité pédagogique/Unité de recherches</t>
  </si>
  <si>
    <t>Action 2: Excellence dans la recherche\Action du DLI 4</t>
  </si>
  <si>
    <t>Sous-Action 2a: Développement de la recherche</t>
  </si>
  <si>
    <t>Renforcement de la recherche-développement par le partenariat et la mobilité scientifique</t>
  </si>
  <si>
    <t>organiser les voyages pour établissement de partenariats;
sejours scientifiques pour les chercheurs</t>
  </si>
  <si>
    <t xml:space="preserve">Particper aux travaux </t>
  </si>
  <si>
    <t>10 acteurs formés</t>
  </si>
  <si>
    <t>Apport/PNRA</t>
  </si>
  <si>
    <t>Responsable Partenariat/Recherches/Services</t>
  </si>
  <si>
    <t>Financement acquis sur le projet PNRA en cours d'implémentation</t>
  </si>
  <si>
    <t>Organisation d'Ateliers scientifiques au profil des partenaires</t>
  </si>
  <si>
    <t>Organiser la semaine scientifique doctorale;
Organiser deux conférences scientifques</t>
  </si>
  <si>
    <t>5 ateliers formés</t>
  </si>
  <si>
    <t>Coordination/Responsable Recherches/Services</t>
  </si>
  <si>
    <t xml:space="preserve">Activités financées entièrement par les Partenaires </t>
  </si>
  <si>
    <t>Valorisation des résultats de la recherche</t>
  </si>
  <si>
    <t>Participer à la semaine de SEPRI, production de bulletins périodiques
édition du rapport d'activités, preparation de plaquette</t>
  </si>
  <si>
    <t>4 resultats de recherches</t>
  </si>
  <si>
    <t>Services/Coordination/Recherhces</t>
  </si>
  <si>
    <t>Promotion des résultats de recherche, des réseautages scientifiques et l’excellence scientifique et rencontre scientifique</t>
  </si>
  <si>
    <t>Inscription dans les réseaux sociaux scientifiques;
mettre en place les réseaux thématiques;
organiser les conférences</t>
  </si>
  <si>
    <t>Partciper aux pannels</t>
  </si>
  <si>
    <t>4 resultats de recherches promus</t>
  </si>
  <si>
    <t>Services/Coordination/SE/Communication</t>
  </si>
  <si>
    <t>Dotation budgétaire des équipes de recherche et de technologies innovantes</t>
  </si>
  <si>
    <t>Financement de projet de recherche, développement des équipes</t>
  </si>
  <si>
    <t>budget de 4 equipes de recherche disponible</t>
  </si>
  <si>
    <t>Partenaire</t>
  </si>
  <si>
    <t>UCP/Coordonnateur</t>
  </si>
  <si>
    <t>Activité 6</t>
  </si>
  <si>
    <t>Dotation de la bibliothèque de la station de recherche de la Comoé en documents et livres </t>
  </si>
  <si>
    <t>Fournir des ouvrages, 
informatiser la bibliothèque actualisé numérique et physique</t>
  </si>
  <si>
    <t xml:space="preserve">Exploiter les ouvrages
</t>
  </si>
  <si>
    <t>1 station doté en documents livrés</t>
  </si>
  <si>
    <t>Coordonnateur/Services/SE</t>
  </si>
  <si>
    <t>Développement et implémentation des technologies de production sous serre</t>
  </si>
  <si>
    <t>Mettre en œuvre les différentes technologies de produition sous serre de maraîcher</t>
  </si>
  <si>
    <t>2 technologies développées et implementées</t>
  </si>
  <si>
    <t>FCIAD</t>
  </si>
  <si>
    <t>Financement acquis sur le projet FCIAD en cours d'implémentation</t>
  </si>
  <si>
    <t>Organisation de Séminaire pour la consolidation et mise en place des équipes de la recherche</t>
  </si>
  <si>
    <t>Ateliers et seminaires
rédiger les directives et formation des organes de la recherche</t>
  </si>
  <si>
    <t>4 équipes de recherhce mise en place</t>
  </si>
  <si>
    <t>Responsable Recherches</t>
  </si>
  <si>
    <t xml:space="preserve">Participations des enseignants-chercheurs aux séminaires, congrès et ateliers internationaux </t>
  </si>
  <si>
    <t>Prendre en charges des enseignants-chercheurs aux seminaires, congrés et ateliers internation (frais de mission et de billet d'avion)</t>
  </si>
  <si>
    <t>4 enseignants pris en compte</t>
  </si>
  <si>
    <t>Création d'une plateforme de partage scientifique</t>
  </si>
  <si>
    <t>Développer un intranet
Créer des groupes whatsapp, tweeter</t>
  </si>
  <si>
    <t>Inscrire sur la plateforme</t>
  </si>
  <si>
    <t>1 plateforme créée</t>
  </si>
  <si>
    <t>UCP/Informatique/Service</t>
  </si>
  <si>
    <t>Rencontres des partenaires de recherche et de l'enseignement</t>
  </si>
  <si>
    <t>Ateliers et seminaires avec le secteur privé-enseignement supérieur
Rencontre avec les industries, Paronat (PME), chambre d'industrie</t>
  </si>
  <si>
    <t xml:space="preserve">2 rencontres </t>
  </si>
  <si>
    <t>Responsable Partenaire</t>
  </si>
  <si>
    <t>Activité 12</t>
  </si>
  <si>
    <t>Organisation d'activités scientifiques par le Centre pour l'Université</t>
  </si>
  <si>
    <t>Appel à proposition de résumé; Sélection des résumés; Organisation des journées; Edition des actes des journées</t>
  </si>
  <si>
    <t>1 activité scientifique</t>
  </si>
  <si>
    <t>Activité 13</t>
  </si>
  <si>
    <t xml:space="preserve">Collecte pour la mise en place d'un herbier à la station de recherche du parc national de la Comoé et la réserve naturelle de  DAHLIA FLEUR </t>
  </si>
  <si>
    <t>Initier la collecte et la confection d'un herbier
redaction d'ouvrage</t>
  </si>
  <si>
    <t>1 herbier mis en palce</t>
  </si>
  <si>
    <t>Coordonnateur Adjoint Wascal/SE/Comptabilité</t>
  </si>
  <si>
    <t>Activité 14</t>
  </si>
  <si>
    <t>Constitution d'une collection animale et végétale au CEA-CCBAD</t>
  </si>
  <si>
    <t>Créer un insectorium (ouvrage)
créer une banque d'image des végétaux et animaux
Prospection et collecte d’espèces végétale et Caractérisation des espèces collectées,Réalisation d’un conservatoire d’espèces animales et végétales</t>
  </si>
  <si>
    <t>1 collection animale et végétale</t>
  </si>
  <si>
    <t>Partenariat/Coordination WASCAL/SE</t>
  </si>
  <si>
    <t>Sous-Action 2b: Organisation d'écoles thématiques</t>
  </si>
  <si>
    <t>Organisation d'une école thématique en Agriculture et climat </t>
  </si>
  <si>
    <t>Organiser des ateliers thématiques,  des sessions et formations,</t>
  </si>
  <si>
    <t>Identifer les besoins
proposer des thèmes</t>
  </si>
  <si>
    <t>une école thématique</t>
  </si>
  <si>
    <t>Financements prévus par les Partenaires pour l'organisation d'écoles thématiques prenant en compte leurs besoins</t>
  </si>
  <si>
    <t>Organisation d'une école thématique en Ecologie, conservation de la biodiversité et services écosystémiques</t>
  </si>
  <si>
    <t xml:space="preserve">Etude de l'impact environnemental du dépôt atmosphérique (acide et azoté) </t>
  </si>
  <si>
    <t>Réaliser des études de Campagnes de mesures pour les composés azotes soufres et organiques atmosphériques
Analyses chimiques, Dépouillement des données et calcul des dépôts
Prise en main du modèle d’impact, Evaluation des impacts 
Soumission d’articles</t>
  </si>
  <si>
    <t>Associer aux travaux de recherches</t>
  </si>
  <si>
    <t>1 étude</t>
  </si>
  <si>
    <t>Equipe environnement</t>
  </si>
  <si>
    <t xml:space="preserve">Service climatique et environnemental pour les maraîchers d'Afrique de l'Ouest pour une production et une chaîne de valeur résilientes au  changement climatique: Études de cas dans 10 pays de l’Afrique de l’Ouest. </t>
  </si>
  <si>
    <t>Etudes, missions
Transferts de technologies,
Evaluations
Soumission d’articles</t>
  </si>
  <si>
    <t>impact au développement</t>
  </si>
  <si>
    <t>Coordination/Services/Equipe climat</t>
  </si>
  <si>
    <t>Coordonnateur/Partenariat</t>
  </si>
  <si>
    <t>Contribution partielle des Partenaires pour la réalisation de l'activité</t>
  </si>
  <si>
    <t xml:space="preserve">Revenus générés par le CEA </t>
  </si>
  <si>
    <t>Vérification des revenus générés (AUA)</t>
  </si>
  <si>
    <t>DLI 5.1</t>
  </si>
  <si>
    <t>Publications 12 natioanles et 10 internationales</t>
  </si>
  <si>
    <t>Vérification des publications produites par le Centre (AUA)</t>
  </si>
  <si>
    <t>DLI 4.2</t>
  </si>
  <si>
    <t>Activité réaliste: 40 publications en cours de vérification contre 12 pblications prevues</t>
  </si>
  <si>
    <t>Évaluation de l'impact sur le développement du centre CEA</t>
  </si>
  <si>
    <t>Resultat de l'évaluation externe réalisée par l'AUA de l'impact sur le dévéloppement du centre</t>
  </si>
  <si>
    <t>Non vérifié sur la période</t>
  </si>
  <si>
    <t>Développement de l’entreprenariat, de l’innovation, d’entreprises start-ups et des programmes d’aide à la commercialisation</t>
  </si>
  <si>
    <t>Approuver le resultat d'activités initiées par l'étudiants</t>
  </si>
  <si>
    <t>Action 3: Infrastructures, Installation et Equipement \Action du DLI 4</t>
  </si>
  <si>
    <t>Sous-Action 3a: Equipements et Acquisition de matériels et logiciel</t>
  </si>
  <si>
    <t>Acquisition d'Équipements pour les partenaires de CEA-CCBAD</t>
  </si>
  <si>
    <t>Elaboration des spécifications techniques
Demande d’Avis de Non Objection pour l’entente direct
Achat des équipements de laboratoire
Installation des équipements de laboratoire</t>
  </si>
  <si>
    <t>Equipements de acquis pour partenaires</t>
  </si>
  <si>
    <t>Coordination/SE/Responsable équip/SPM</t>
  </si>
  <si>
    <t>Acquisition matériel roulant pour le fonctionnement et les activités de recherches</t>
  </si>
  <si>
    <t>Appel d'offre
Achat de véhicule de type 4X4 pour les activités de recherches</t>
  </si>
  <si>
    <t>1 véhicule acheté acquis</t>
  </si>
  <si>
    <t>Coordination/Responsable équip/SPM</t>
  </si>
  <si>
    <t xml:space="preserve">Achat d'équipements de laboratoire et de technologie innovente pour le CCBAD </t>
  </si>
  <si>
    <t>Appel d'offre
Achat d'équipements de laboratoire</t>
  </si>
  <si>
    <t>Equipements de laboratoire acquis</t>
  </si>
  <si>
    <t>Acquisition d'équipements didactiques, mise en place d'une plateforme en ligne aux ressources numériques par les étudiants et enseignants du CEA</t>
  </si>
  <si>
    <t>Identification des besoins
mettre en ligne une plateforme de ressources pour les étudiants et professeurs</t>
  </si>
  <si>
    <t>matériels acquis</t>
  </si>
  <si>
    <t>Coordonnateur/Resp. PhD</t>
  </si>
  <si>
    <t>Acquisition de logiciel (FLINT: foll lang integration tool)</t>
  </si>
  <si>
    <t>Elaboration de spécifications techniques;
Achat de logiciel permettant d'analyser les émissions et les éliminations des gaz à effet de serre du secteur terrestre</t>
  </si>
  <si>
    <t>Utiliser les données produites</t>
  </si>
  <si>
    <t>acquisition de logiciel</t>
  </si>
  <si>
    <t>Apport/Partenaires</t>
  </si>
  <si>
    <t>UCP/logistique/Resp. labo/SPM</t>
  </si>
  <si>
    <t xml:space="preserve">Financement partiel des partenaires pour l'acquisiton du logiciel </t>
  </si>
  <si>
    <t>Sous-Action 3b: Recrutement de consultants</t>
  </si>
  <si>
    <t>Recrutement d'un spécialiste pour élaborer le plan du nouveau bâtiments et salles de cours (amphi) pour le CCBAD et partenaire (Consultation d'un cabinet d'architecture/bureau d'étude)</t>
  </si>
  <si>
    <t>Pour la construction du nouveau batiment et salles de cours, un expert en bâtiement sera recruté pour l'élaboer des différents plans et les études architecturales</t>
  </si>
  <si>
    <t>Cabinet recruté</t>
  </si>
  <si>
    <t xml:space="preserve"> Durée du contrat : 1 mois</t>
  </si>
  <si>
    <t>Recrutement d'un spécialiste pour la mise en place d'un centre d’étalonnage et de maintenance des équipements météorologiques.</t>
  </si>
  <si>
    <t>Appel à candidature 
Analyse des dossiers de candidatures
Recruter un spécialiste en équipements météorologiques</t>
  </si>
  <si>
    <t>1 Spécialiste recruté</t>
  </si>
  <si>
    <t>Services/environnement Climat/Recherches</t>
  </si>
  <si>
    <t xml:space="preserve"> Durée du contrat : 3 mois</t>
  </si>
  <si>
    <t xml:space="preserve">Recrutement de deux spécialistes pour l'accompagnement en culture hydroponique, écloserie, production d'alevins et culture sous serre et </t>
  </si>
  <si>
    <t>Appel à candidature 
Analyse des dossiers de candidatures
Recruter un spécialiste en cultures hydroponiques, écloserie et production d'alevins
Recruter un spécialiste en cultures sous serre</t>
  </si>
  <si>
    <t>2 Spécialistes recrutés</t>
  </si>
  <si>
    <t>Coordonnateur/Responsable PhD/SE</t>
  </si>
  <si>
    <t xml:space="preserve"> Durée du contrat : 6 mois</t>
  </si>
  <si>
    <t>Sous-Action 3c: Construction et équipement d'infractructures</t>
  </si>
  <si>
    <t>Mise en place d'un Centre d'étalonnage</t>
  </si>
  <si>
    <t>Appel d'offre,
Construction d'un Centre d'étalonnage</t>
  </si>
  <si>
    <t>1 centre d'étalonnage mise en place</t>
  </si>
  <si>
    <t>Étude architecturale pour la Construction de bâtiment moderne équipé pour le CEA-CCBAD (salle de cours, laboratoires)</t>
  </si>
  <si>
    <t xml:space="preserve">Identification des besoins en équipement 
Préparation des offres techniques 
Lancement de la demande de cotation 
Sélection de l’entreprises </t>
  </si>
  <si>
    <t>DLI 4.3</t>
  </si>
  <si>
    <t>Coordonnateur/Services/Resp labo/SE</t>
  </si>
  <si>
    <t>Réhabilitation et équipement d'un bâtiment pour Enseignants non-résidents invités (Chambres des hotes)</t>
  </si>
  <si>
    <t>Réhabiliter les chambres des hôtes
Equiper les chambres des hôtes</t>
  </si>
  <si>
    <t xml:space="preserve"> 1 batiment réhabilité</t>
  </si>
  <si>
    <t>Coordonnateur/Resp. Batiment</t>
  </si>
  <si>
    <t>Installation d'écloserie</t>
  </si>
  <si>
    <t>Construction d'un étang pour la production d'alevins, Tests de fonctionnalité</t>
  </si>
  <si>
    <t>1 écloserie installée</t>
  </si>
  <si>
    <t>Coordonnateur/Recherches</t>
  </si>
  <si>
    <t>Installation d'une animalerie</t>
  </si>
  <si>
    <t>Construire et amenager un lieu où l'on élève des animaux destinés aux expériences de laboratoire, Tests de fonctionnalité</t>
  </si>
  <si>
    <t>1 animalerie installée</t>
  </si>
  <si>
    <t>Coordonnateur/Resp. secteur industriel</t>
  </si>
  <si>
    <t>Construction et équipement de serres modernes sur le site l’Université</t>
  </si>
  <si>
    <t>Installation des serres
Identification des cultures
Production sous serre
Commercialisation, Étude économique</t>
  </si>
  <si>
    <t>4 serres construites</t>
  </si>
  <si>
    <t>Coordonnateur/Services/Resp. PhD/SE</t>
  </si>
  <si>
    <t>Prise en compte de l''activité sur le projet PNRA en cours d'implémentation avec le concours du Projet CEA</t>
  </si>
  <si>
    <t xml:space="preserve">Sous-Action 3d: Services d'entretien du Centre et des équipements </t>
  </si>
  <si>
    <t>Service d’entretien des batiments</t>
  </si>
  <si>
    <t>Appel à candidature 
recruter un service pour l'entretien des batiments</t>
  </si>
  <si>
    <t xml:space="preserve">1 Contrat de service d'entretien </t>
  </si>
  <si>
    <t>UCP/Sp. Bat/ logistique/SPM</t>
  </si>
  <si>
    <t>Contrat de maintenance de la photocopieuse</t>
  </si>
  <si>
    <t>Appel à candidature 
recruter un service pour la maintenance de la photocopieuse</t>
  </si>
  <si>
    <t>1 contrat de maintenance disponible</t>
  </si>
  <si>
    <t>Contrat de maintenance des climatiseurs</t>
  </si>
  <si>
    <t>Appel à candidature 
recruter un service pour la maintenance des climatiseurs</t>
  </si>
  <si>
    <t>Contrat de maintenance des équipements et du matériel</t>
  </si>
  <si>
    <t>Appel à candidature 
recruter un service pour la maintenance des équipements et matériels de laboratoires</t>
  </si>
  <si>
    <t xml:space="preserve"> Action 4: Gouvernance et fonctionnement \Action du DLI 5/6</t>
  </si>
  <si>
    <t>Sous-Action 4a : Personnel de l'Unité de gestion du projet</t>
  </si>
  <si>
    <t>Récrutement et rénumération de spécialistes assignés au projet (Unité de gestion)</t>
  </si>
  <si>
    <t>unité de gestion installée</t>
  </si>
  <si>
    <t>Coordonnateur/Services</t>
  </si>
  <si>
    <t>Recrutement de spécialiste en batiment et autres spécialistes pour l'Unité de Pilotage</t>
  </si>
  <si>
    <t>Appel à candidature 
paiement des frais de publication des dossiers d'appel d'offre</t>
  </si>
  <si>
    <t>1 spécialiste en batiment recruté</t>
  </si>
  <si>
    <t xml:space="preserve">frais de publication du dossier d'appel d'offre pour le recrutement de 3 nouveaux spécialistes (Batiment, passation de marchés, communication) </t>
  </si>
  <si>
    <t>Charges sociales du personnel</t>
  </si>
  <si>
    <t>Payer les charges (CNPS, Contributions nationales)</t>
  </si>
  <si>
    <t>charges sociales prises en compte</t>
  </si>
  <si>
    <t>UCP/Services/Comptabilité</t>
  </si>
  <si>
    <t>Assurance maladie et individuel accident du personnel</t>
  </si>
  <si>
    <t>Signer un contrat avec une maison s'assurance pour la prise en compte des maladies et les accident du personnel</t>
  </si>
  <si>
    <t>personnel assuré</t>
  </si>
  <si>
    <t>UCP/Services/SPM/Comptabilité</t>
  </si>
  <si>
    <t>Frais consommation téléphone fixe, mobile et internet</t>
  </si>
  <si>
    <t>Doter le personnel de l'unité de gestion et de l'unité de pilotage de frais de communication</t>
  </si>
  <si>
    <t>Centre connexté</t>
  </si>
  <si>
    <t xml:space="preserve">Participation aux ateliers Regionaux du Projet CEA </t>
  </si>
  <si>
    <t>Prendre en compte les participants aux ateliers régionaux (frais hebergement, substances)</t>
  </si>
  <si>
    <t>2 ateliers régionaux</t>
  </si>
  <si>
    <t>Sous-Action 4b : Audit/Qualité de la gestion</t>
  </si>
  <si>
    <t xml:space="preserve">Recrutement d'un cabinet pour Audits financier </t>
  </si>
  <si>
    <t>Appel à candidature 
Recruter un cabinet pour réaliser l'audit externe</t>
  </si>
  <si>
    <t>Audit externe réalisé</t>
  </si>
  <si>
    <t>DIL 6.1</t>
  </si>
  <si>
    <t>Honoraires de l'auditeur interne</t>
  </si>
  <si>
    <t>Payer les honoraires de l'auditeur interne affecté par l'UFHB sur le Centre</t>
  </si>
  <si>
    <t>Audit interne réalisé</t>
  </si>
  <si>
    <t>DIL 6.2</t>
  </si>
  <si>
    <t>Transparence en ligne des dépenses du CEA</t>
  </si>
  <si>
    <t>Vérifier la transparence financière (AUA)</t>
  </si>
  <si>
    <t>DIL 6.3</t>
  </si>
  <si>
    <t>Qualité de la planification de la passation des marchés</t>
  </si>
  <si>
    <t>Vérifier la qualité de passation de marchés (AUA)</t>
  </si>
  <si>
    <t>DIL 6.4</t>
  </si>
  <si>
    <t>Sous-Action 4c : Entretien de véhicules et de groupe électrogène</t>
  </si>
  <si>
    <t>Assurance véhicules</t>
  </si>
  <si>
    <t xml:space="preserve">Appel à candidature 
signer un contrat avec un cabinet d'assurance </t>
  </si>
  <si>
    <t>vehicule assuré</t>
  </si>
  <si>
    <t>Service d’entretien et réparation des véhicules</t>
  </si>
  <si>
    <t>Appel à candidature 
Recruter un service pour l'antretien des véhicules</t>
  </si>
  <si>
    <t>vehicule entretenu</t>
  </si>
  <si>
    <t>Achat de Carburant pour véhicules et groupe électrogène</t>
  </si>
  <si>
    <t>charger les cartes de carburant pour 3 véhicules et 1 groupe électrogène</t>
  </si>
  <si>
    <t>groupe  électrogène fonctionnel</t>
  </si>
  <si>
    <t>Sous-Action 4d : Communication sur le projet</t>
  </si>
  <si>
    <t>Accroissement de la visibilité et de l’accessibilité de l’offre de formation du réseau</t>
  </si>
  <si>
    <t>Séances de communication à travers les médias (radio, télévision, internet)
Confection et impression de banderoles, posters, T-Shirts et casquettes
Production de documentaires (vidéo, photos)
Participation avec des stands aux conférences et séminaires de formation</t>
  </si>
  <si>
    <t>Produire des articles</t>
  </si>
  <si>
    <t>4 publications sur le site</t>
  </si>
  <si>
    <t>Services</t>
  </si>
  <si>
    <t>Communication et publicité</t>
  </si>
  <si>
    <t>Appel à candidature 
recruter un service de communication pour la publicité des articles produits chaque trimestre</t>
  </si>
  <si>
    <t>4 communications véhiculées</t>
  </si>
  <si>
    <t>Projet interne IRDC</t>
  </si>
  <si>
    <t>Communication/Services</t>
  </si>
  <si>
    <t>Financement acquis sur le projet IRDC en cours d'exécution</t>
  </si>
  <si>
    <t>TOTAL</t>
  </si>
  <si>
    <t>CEA-CCBAB a des contrats avec les partenaires. Pour cette activité, la recette escomptée des indicateurs est certes de 4720 eur mais le coût du contrat est de 9000 eur</t>
  </si>
  <si>
    <t>cette somme couvre le salaire des personnels déjà recrutés dépuis le démarrage du projet (1er oct 2020) et ceux en cours de recrutement sur toute la période 2021.</t>
  </si>
  <si>
    <t>Sous-Action 2c: Gestion environnementale</t>
  </si>
  <si>
    <t xml:space="preserve">Gestion des nuisibles et des ravageurs de cultures  </t>
  </si>
  <si>
    <t>Etudes, missions, recherche appliquée
Transfert de technologies
Soumission d’articles</t>
  </si>
  <si>
    <t>Production agricole et des semences améliorées</t>
  </si>
  <si>
    <t xml:space="preserve">2 technologies développées et implementées et semences </t>
  </si>
  <si>
    <t xml:space="preserve">2 technologies développées et implementées et bioperticides </t>
  </si>
  <si>
    <t>Projets existants, en cours d'exécution (mise en stage des étudiants, paiement des budgets de recherche)</t>
  </si>
  <si>
    <t>Financement acquis acquis auprès des partenaires</t>
  </si>
  <si>
    <t>Apport des partenaires pour le financement des axes de recherches</t>
  </si>
  <si>
    <t>Estimation des recettes (eur)</t>
  </si>
  <si>
    <t>Etapes / Résultats</t>
  </si>
  <si>
    <t>WASCAL/CEA-CCBAD</t>
  </si>
  <si>
    <t>Sous-Action 2d: Appui à la Resilience des populations</t>
  </si>
  <si>
    <t>Sous-Action 2 e: Activités de génération de revenus</t>
  </si>
  <si>
    <t>Acquisition du logiciel de gestion (TOMPRO-MULTI-PROJETS)</t>
  </si>
  <si>
    <t>Acquisition de logiciel et formation de l'équipe de gestion financière</t>
  </si>
  <si>
    <t>Recrutement de deux spécialistes (1 spécialiste en passation de marchés et 1 spécialsite en communication pour l'Unité de gestion du projet</t>
  </si>
  <si>
    <t>Appel à candidature;
Entretien;
Sélection</t>
  </si>
  <si>
    <t>Payer les salaires d'un spécialiste en suivi-évaluation, un specialiste en passation de marchés, un comptable, un sécretaire, un spécialiste en communication pour l'unité de gestion</t>
  </si>
  <si>
    <t>Coordonnateur/Comptabilité</t>
  </si>
  <si>
    <t>1 spécialiste en passation de marchés et 1 spécialiste en communication recrutés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</si>
</sst>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 &quot;* #,##0&quot; &quot;;&quot;-&quot;* #,##0&quot; &quot;;&quot; &quot;* &quot;-&quot;??&quot; &quot;"/>
    <numFmt numFmtId="165" formatCode="_-* #,##0.00\ _€_-;\-* #,##0.00\ _€_-;_-* &quot;-&quot;??\ _€_-;_-@_-"/>
  </numFmts>
  <fonts count="14" x14ac:knownFonts="1">
    <font>
      <sz val="11"/>
      <color indexed="8"/>
      <name val="Calibri"/>
    </font>
    <font>
      <sz val="11"/>
      <color theme="1"/>
      <name val="Helvetica"/>
      <family val="2"/>
      <scheme val="minor"/>
    </font>
    <font>
      <sz val="11"/>
      <color indexed="8"/>
      <name val="Helvetica"/>
    </font>
    <font>
      <sz val="12"/>
      <color theme="1"/>
      <name val="Times New Roman"/>
      <family val="1"/>
    </font>
    <font>
      <sz val="11"/>
      <color theme="1"/>
      <name val="Calibri"/>
      <family val="2"/>
    </font>
    <font>
      <sz val="8"/>
      <name val="Calibri"/>
      <family val="2"/>
    </font>
    <font>
      <b/>
      <sz val="12"/>
      <color theme="1"/>
      <name val="Times New Roman"/>
      <family val="1"/>
    </font>
    <font>
      <sz val="11"/>
      <color theme="1"/>
      <name val="Times New Roman"/>
      <family val="1"/>
    </font>
    <font>
      <b/>
      <sz val="11"/>
      <color theme="1"/>
      <name val="Times New Roman"/>
      <family val="1"/>
    </font>
    <font>
      <b/>
      <i/>
      <sz val="12"/>
      <color theme="1"/>
      <name val="Times New Roman"/>
      <family val="1"/>
    </font>
    <font>
      <b/>
      <i/>
      <sz val="11"/>
      <color theme="1"/>
      <name val="Times New Roman"/>
      <family val="1"/>
    </font>
    <font>
      <b/>
      <sz val="16"/>
      <color theme="1"/>
      <name val="Times New Roman"/>
      <family val="1"/>
    </font>
    <font>
      <sz val="11"/>
      <color indexed="8"/>
      <name val="Calibri"/>
      <family val="2"/>
    </font>
    <font>
      <sz val="11"/>
      <name val="Cambria"/>
      <family val="1"/>
    </font>
  </fonts>
  <fills count="14">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
      <patternFill patternType="solid">
        <fgColor indexed="19"/>
        <bgColor auto="1"/>
      </patternFill>
    </fill>
    <fill>
      <patternFill patternType="solid">
        <fgColor rgb="FF009FDA"/>
        <bgColor indexed="64"/>
      </patternFill>
    </fill>
    <fill>
      <patternFill patternType="solid">
        <fgColor rgb="FF0070C0"/>
        <bgColor indexed="64"/>
      </patternFill>
    </fill>
  </fills>
  <borders count="29">
    <border>
      <left/>
      <right/>
      <top/>
      <bottom/>
      <diagonal/>
    </border>
    <border>
      <left style="thin">
        <color indexed="8"/>
      </left>
      <right style="thin">
        <color indexed="10"/>
      </right>
      <top style="thin">
        <color indexed="8"/>
      </top>
      <bottom style="thin">
        <color indexed="10"/>
      </bottom>
      <diagonal/>
    </border>
    <border>
      <left style="thin">
        <color indexed="8"/>
      </left>
      <right style="thin">
        <color indexed="10"/>
      </right>
      <top style="thin">
        <color indexed="10"/>
      </top>
      <bottom style="thin">
        <color indexed="10"/>
      </bottom>
      <diagonal/>
    </border>
    <border>
      <left/>
      <right/>
      <top/>
      <bottom/>
      <diagonal/>
    </border>
    <border>
      <left style="thin">
        <color indexed="10"/>
      </left>
      <right style="thin">
        <color indexed="10"/>
      </right>
      <top/>
      <bottom/>
      <diagonal/>
    </border>
    <border>
      <left style="thin">
        <color indexed="64"/>
      </left>
      <right style="thin">
        <color indexed="64"/>
      </right>
      <top style="thin">
        <color indexed="64"/>
      </top>
      <bottom style="thin">
        <color indexed="64"/>
      </bottom>
      <diagonal/>
    </border>
    <border>
      <left style="thin">
        <color indexed="10"/>
      </left>
      <right/>
      <top style="thin">
        <color indexed="8"/>
      </top>
      <bottom style="thin">
        <color indexed="10"/>
      </bottom>
      <diagonal/>
    </border>
    <border>
      <left style="thin">
        <color indexed="10"/>
      </left>
      <right/>
      <top style="thin">
        <color indexed="10"/>
      </top>
      <bottom style="thin">
        <color indexed="10"/>
      </bottom>
      <diagonal/>
    </border>
    <border>
      <left/>
      <right style="thin">
        <color indexed="8"/>
      </right>
      <top style="thin">
        <color indexed="8"/>
      </top>
      <bottom style="thin">
        <color indexed="8"/>
      </bottom>
      <diagonal/>
    </border>
    <border>
      <left style="thin">
        <color indexed="10"/>
      </left>
      <right style="thin">
        <color indexed="10"/>
      </right>
      <top style="thin">
        <color indexed="10"/>
      </top>
      <bottom/>
      <diagonal/>
    </border>
    <border>
      <left style="thin">
        <color indexed="10"/>
      </left>
      <right style="thin">
        <color indexed="8"/>
      </right>
      <top style="thin">
        <color indexed="10"/>
      </top>
      <bottom/>
      <diagonal/>
    </border>
    <border>
      <left style="medium">
        <color indexed="64"/>
      </left>
      <right/>
      <top/>
      <bottom style="medium">
        <color indexed="64"/>
      </bottom>
      <diagonal/>
    </border>
    <border>
      <left/>
      <right/>
      <top/>
      <bottom style="medium">
        <color indexed="64"/>
      </bottom>
      <diagonal/>
    </border>
    <border>
      <left/>
      <right style="thin">
        <color indexed="10"/>
      </right>
      <top style="thin">
        <color indexed="10"/>
      </top>
      <bottom style="thin">
        <color indexed="10"/>
      </bottom>
      <diagonal/>
    </border>
    <border>
      <left/>
      <right style="thin">
        <color indexed="10"/>
      </right>
      <top style="thin">
        <color indexed="10"/>
      </top>
      <bottom style="thin">
        <color indexed="8"/>
      </bottom>
      <diagonal/>
    </border>
    <border>
      <left style="medium">
        <color indexed="64"/>
      </left>
      <right style="thin">
        <color indexed="10"/>
      </right>
      <top style="medium">
        <color indexed="64"/>
      </top>
      <bottom style="thin">
        <color indexed="10"/>
      </bottom>
      <diagonal/>
    </border>
    <border>
      <left style="thin">
        <color indexed="10"/>
      </left>
      <right style="thin">
        <color indexed="10"/>
      </right>
      <top style="medium">
        <color indexed="64"/>
      </top>
      <bottom style="thin">
        <color indexed="10"/>
      </bottom>
      <diagonal/>
    </border>
    <border>
      <left style="thin">
        <color indexed="10"/>
      </left>
      <right/>
      <top style="medium">
        <color indexed="64"/>
      </top>
      <bottom style="thin">
        <color indexed="10"/>
      </bottom>
      <diagonal/>
    </border>
    <border>
      <left/>
      <right/>
      <top style="medium">
        <color indexed="64"/>
      </top>
      <bottom/>
      <diagonal/>
    </border>
    <border>
      <left/>
      <right style="thin">
        <color indexed="10"/>
      </right>
      <top style="medium">
        <color indexed="64"/>
      </top>
      <bottom style="thin">
        <color indexed="10"/>
      </bottom>
      <diagonal/>
    </border>
    <border>
      <left style="thin">
        <color indexed="10"/>
      </left>
      <right style="thin">
        <color indexed="8"/>
      </right>
      <top style="medium">
        <color indexed="64"/>
      </top>
      <bottom style="thin">
        <color indexed="10"/>
      </bottom>
      <diagonal/>
    </border>
    <border>
      <left style="medium">
        <color indexed="64"/>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style="thin">
        <color indexed="8"/>
      </right>
      <top style="thin">
        <color indexed="10"/>
      </top>
      <bottom style="thin">
        <color indexed="10"/>
      </bottom>
      <diagonal/>
    </border>
    <border>
      <left style="thin">
        <color indexed="8"/>
      </left>
      <right style="thin">
        <color indexed="10"/>
      </right>
      <top style="thin">
        <color indexed="10"/>
      </top>
      <bottom/>
      <diagonal/>
    </border>
    <border>
      <left style="thin">
        <color indexed="10"/>
      </left>
      <right/>
      <top style="thin">
        <color indexed="10"/>
      </top>
      <bottom/>
      <diagonal/>
    </border>
    <border>
      <left style="medium">
        <color indexed="64"/>
      </left>
      <right style="thin">
        <color indexed="10"/>
      </right>
      <top style="thin">
        <color indexed="10"/>
      </top>
      <bottom/>
      <diagonal/>
    </border>
    <border>
      <left style="thin">
        <color indexed="10"/>
      </left>
      <right style="thin">
        <color indexed="10"/>
      </right>
      <top/>
      <bottom style="thin">
        <color indexed="10"/>
      </bottom>
      <diagonal/>
    </border>
    <border>
      <left style="thin">
        <color indexed="10"/>
      </left>
      <right/>
      <top/>
      <bottom style="thin">
        <color indexed="10"/>
      </bottom>
      <diagonal/>
    </border>
  </borders>
  <cellStyleXfs count="3">
    <xf numFmtId="0" fontId="0" fillId="0" borderId="0" applyNumberFormat="0" applyFill="0" applyBorder="0" applyProtection="0"/>
    <xf numFmtId="9" fontId="12" fillId="0" borderId="0" applyFont="0" applyFill="0" applyBorder="0" applyAlignment="0" applyProtection="0"/>
    <xf numFmtId="165" fontId="1" fillId="0" borderId="3" applyFont="0" applyFill="0" applyBorder="0" applyAlignment="0" applyProtection="0"/>
  </cellStyleXfs>
  <cellXfs count="113">
    <xf numFmtId="0" fontId="0" fillId="0" borderId="0" xfId="0" applyFont="1" applyAlignment="1"/>
    <xf numFmtId="0" fontId="4" fillId="0" borderId="0" xfId="0" applyNumberFormat="1" applyFont="1" applyAlignment="1"/>
    <xf numFmtId="0" fontId="4" fillId="0" borderId="0" xfId="0" applyFont="1" applyAlignment="1"/>
    <xf numFmtId="0" fontId="3" fillId="3" borderId="3" xfId="0" applyNumberFormat="1" applyFont="1" applyFill="1" applyBorder="1" applyAlignment="1">
      <alignment horizontal="center"/>
    </xf>
    <xf numFmtId="0" fontId="3" fillId="4" borderId="3" xfId="0" applyNumberFormat="1" applyFont="1" applyFill="1" applyBorder="1" applyAlignment="1">
      <alignment horizontal="center"/>
    </xf>
    <xf numFmtId="49" fontId="11" fillId="2" borderId="1" xfId="0" applyNumberFormat="1" applyFont="1" applyFill="1" applyBorder="1" applyAlignment="1"/>
    <xf numFmtId="10" fontId="4" fillId="0" borderId="0" xfId="1" applyNumberFormat="1" applyFont="1" applyAlignment="1"/>
    <xf numFmtId="164" fontId="4" fillId="0" borderId="0" xfId="0" applyNumberFormat="1" applyFont="1" applyAlignment="1"/>
    <xf numFmtId="0" fontId="7" fillId="2" borderId="8" xfId="0" applyNumberFormat="1" applyFont="1" applyFill="1" applyBorder="1" applyAlignment="1">
      <alignment wrapText="1"/>
    </xf>
    <xf numFmtId="0" fontId="7" fillId="10" borderId="8" xfId="0" applyNumberFormat="1" applyFont="1" applyFill="1" applyBorder="1" applyAlignment="1">
      <alignment vertical="center" wrapText="1"/>
    </xf>
    <xf numFmtId="49" fontId="7" fillId="10" borderId="8" xfId="0" applyNumberFormat="1" applyFont="1" applyFill="1" applyBorder="1" applyAlignment="1">
      <alignment vertical="center" wrapText="1"/>
    </xf>
    <xf numFmtId="0" fontId="7" fillId="10" borderId="8" xfId="0" applyNumberFormat="1" applyFont="1" applyFill="1" applyBorder="1" applyAlignment="1">
      <alignment wrapText="1"/>
    </xf>
    <xf numFmtId="0" fontId="4" fillId="0" borderId="3" xfId="0" applyNumberFormat="1" applyFont="1" applyBorder="1" applyAlignment="1"/>
    <xf numFmtId="0" fontId="3" fillId="2" borderId="9" xfId="0" applyNumberFormat="1" applyFont="1" applyFill="1" applyBorder="1" applyAlignment="1">
      <alignment wrapText="1"/>
    </xf>
    <xf numFmtId="0" fontId="3" fillId="0" borderId="5" xfId="0" applyFont="1" applyBorder="1"/>
    <xf numFmtId="0" fontId="3" fillId="12" borderId="5" xfId="0" applyFont="1" applyFill="1" applyBorder="1"/>
    <xf numFmtId="0" fontId="3" fillId="13" borderId="5" xfId="0" applyFont="1" applyFill="1" applyBorder="1"/>
    <xf numFmtId="49" fontId="6" fillId="11" borderId="11" xfId="0" applyNumberFormat="1" applyFont="1" applyFill="1" applyBorder="1" applyAlignment="1">
      <alignment horizontal="center" vertical="top" wrapText="1"/>
    </xf>
    <xf numFmtId="0" fontId="6" fillId="11" borderId="12" xfId="0" applyNumberFormat="1" applyFont="1" applyFill="1" applyBorder="1" applyAlignment="1">
      <alignment wrapText="1"/>
    </xf>
    <xf numFmtId="0" fontId="6" fillId="11" borderId="12" xfId="0" applyNumberFormat="1" applyFont="1" applyFill="1" applyBorder="1" applyAlignment="1"/>
    <xf numFmtId="164" fontId="6" fillId="11" borderId="12" xfId="0" applyNumberFormat="1" applyFont="1" applyFill="1" applyBorder="1" applyAlignment="1">
      <alignment horizontal="right" vertical="center"/>
    </xf>
    <xf numFmtId="164" fontId="8" fillId="11" borderId="12" xfId="0" applyNumberFormat="1" applyFont="1" applyFill="1" applyBorder="1" applyAlignment="1">
      <alignment vertical="center"/>
    </xf>
    <xf numFmtId="164" fontId="6" fillId="11" borderId="12" xfId="0" applyNumberFormat="1" applyFont="1" applyFill="1" applyBorder="1" applyAlignment="1">
      <alignment vertical="center"/>
    </xf>
    <xf numFmtId="0" fontId="4" fillId="0" borderId="12" xfId="0" applyNumberFormat="1" applyFont="1" applyBorder="1" applyAlignment="1"/>
    <xf numFmtId="0" fontId="11" fillId="2" borderId="6" xfId="0" applyNumberFormat="1" applyFont="1" applyFill="1" applyBorder="1" applyAlignment="1">
      <alignment vertical="top"/>
    </xf>
    <xf numFmtId="0" fontId="4" fillId="2" borderId="13" xfId="0" applyFont="1" applyFill="1" applyBorder="1" applyAlignment="1">
      <alignment wrapText="1"/>
    </xf>
    <xf numFmtId="0" fontId="4" fillId="2" borderId="14" xfId="0" applyFont="1" applyFill="1" applyBorder="1" applyAlignment="1">
      <alignment wrapText="1"/>
    </xf>
    <xf numFmtId="49" fontId="11" fillId="2" borderId="15" xfId="0" applyNumberFormat="1" applyFont="1" applyFill="1" applyBorder="1" applyAlignment="1">
      <alignment vertical="top" wrapText="1"/>
    </xf>
    <xf numFmtId="0" fontId="3" fillId="2" borderId="16" xfId="0" applyNumberFormat="1" applyFont="1" applyFill="1" applyBorder="1" applyAlignment="1">
      <alignment wrapText="1"/>
    </xf>
    <xf numFmtId="0" fontId="3" fillId="2" borderId="17" xfId="0" applyNumberFormat="1" applyFont="1" applyFill="1" applyBorder="1" applyAlignment="1">
      <alignment horizontal="center"/>
    </xf>
    <xf numFmtId="0" fontId="3" fillId="2" borderId="18" xfId="0" applyNumberFormat="1" applyFont="1" applyFill="1" applyBorder="1" applyAlignment="1">
      <alignment horizontal="center"/>
    </xf>
    <xf numFmtId="49" fontId="11" fillId="2" borderId="21" xfId="0" applyNumberFormat="1" applyFont="1" applyFill="1" applyBorder="1" applyAlignment="1">
      <alignment vertical="top" wrapText="1"/>
    </xf>
    <xf numFmtId="0" fontId="3" fillId="2" borderId="22" xfId="0" applyNumberFormat="1" applyFont="1" applyFill="1" applyBorder="1" applyAlignment="1">
      <alignment wrapText="1"/>
    </xf>
    <xf numFmtId="0" fontId="3" fillId="2" borderId="7" xfId="0" applyNumberFormat="1" applyFont="1" applyFill="1" applyBorder="1" applyAlignment="1">
      <alignment horizontal="center"/>
    </xf>
    <xf numFmtId="49" fontId="3" fillId="2" borderId="13" xfId="0" applyNumberFormat="1" applyFont="1" applyFill="1" applyBorder="1" applyAlignment="1"/>
    <xf numFmtId="0" fontId="3" fillId="2" borderId="22" xfId="0" applyNumberFormat="1" applyFont="1" applyFill="1" applyBorder="1" applyAlignment="1"/>
    <xf numFmtId="0" fontId="3" fillId="2" borderId="22" xfId="0" applyNumberFormat="1" applyFont="1" applyFill="1" applyBorder="1" applyAlignment="1">
      <alignment horizontal="center"/>
    </xf>
    <xf numFmtId="164" fontId="3" fillId="2" borderId="22" xfId="0" applyNumberFormat="1" applyFont="1" applyFill="1" applyBorder="1" applyAlignment="1">
      <alignment horizontal="right" vertical="center"/>
    </xf>
    <xf numFmtId="164" fontId="7" fillId="2" borderId="22" xfId="0" applyNumberFormat="1" applyFont="1" applyFill="1" applyBorder="1" applyAlignment="1">
      <alignment vertical="center"/>
    </xf>
    <xf numFmtId="164" fontId="3" fillId="2" borderId="22" xfId="0" applyNumberFormat="1" applyFont="1" applyFill="1" applyBorder="1" applyAlignment="1">
      <alignment horizontal="center" vertical="center"/>
    </xf>
    <xf numFmtId="164" fontId="3" fillId="2" borderId="22" xfId="0" applyNumberFormat="1" applyFont="1" applyFill="1" applyBorder="1" applyAlignment="1">
      <alignment vertical="center"/>
    </xf>
    <xf numFmtId="0" fontId="3" fillId="2" borderId="23" xfId="0" applyNumberFormat="1" applyFont="1" applyFill="1" applyBorder="1" applyAlignment="1"/>
    <xf numFmtId="49" fontId="11" fillId="2" borderId="26" xfId="0" applyNumberFormat="1" applyFont="1" applyFill="1" applyBorder="1" applyAlignment="1">
      <alignment vertical="top" wrapText="1"/>
    </xf>
    <xf numFmtId="0" fontId="4" fillId="2" borderId="27" xfId="0" applyFont="1" applyFill="1" applyBorder="1" applyAlignment="1"/>
    <xf numFmtId="0" fontId="6" fillId="2" borderId="28" xfId="0" applyNumberFormat="1" applyFont="1" applyFill="1" applyBorder="1" applyAlignment="1">
      <alignment vertical="top"/>
    </xf>
    <xf numFmtId="49" fontId="3" fillId="7" borderId="5" xfId="0" applyNumberFormat="1" applyFont="1" applyFill="1" applyBorder="1" applyAlignment="1"/>
    <xf numFmtId="49" fontId="6" fillId="8" borderId="5" xfId="0" applyNumberFormat="1" applyFont="1" applyFill="1" applyBorder="1" applyAlignment="1"/>
    <xf numFmtId="0" fontId="6" fillId="8" borderId="5" xfId="0" applyNumberFormat="1" applyFont="1" applyFill="1" applyBorder="1" applyAlignment="1"/>
    <xf numFmtId="164" fontId="6" fillId="8" borderId="5" xfId="0" applyNumberFormat="1" applyFont="1" applyFill="1" applyBorder="1" applyAlignment="1">
      <alignment horizontal="right" vertical="center"/>
    </xf>
    <xf numFmtId="164" fontId="8" fillId="8" borderId="5" xfId="0" applyNumberFormat="1" applyFont="1" applyFill="1" applyBorder="1" applyAlignment="1">
      <alignment vertical="center"/>
    </xf>
    <xf numFmtId="164" fontId="6" fillId="8" borderId="5" xfId="0" applyNumberFormat="1" applyFont="1" applyFill="1" applyBorder="1" applyAlignment="1">
      <alignment vertical="center"/>
    </xf>
    <xf numFmtId="49" fontId="9" fillId="9" borderId="5" xfId="0" applyNumberFormat="1" applyFont="1" applyFill="1" applyBorder="1" applyAlignment="1">
      <alignment horizontal="left"/>
    </xf>
    <xf numFmtId="0" fontId="9" fillId="9" borderId="5" xfId="0" applyNumberFormat="1" applyFont="1" applyFill="1" applyBorder="1" applyAlignment="1">
      <alignment horizontal="left" vertical="top"/>
    </xf>
    <xf numFmtId="0" fontId="9" fillId="9" borderId="5" xfId="0" applyNumberFormat="1" applyFont="1" applyFill="1" applyBorder="1" applyAlignment="1">
      <alignment horizontal="left" vertical="top" wrapText="1"/>
    </xf>
    <xf numFmtId="0" fontId="9" fillId="9" borderId="5" xfId="0" applyNumberFormat="1" applyFont="1" applyFill="1" applyBorder="1" applyAlignment="1">
      <alignment horizontal="left" wrapText="1"/>
    </xf>
    <xf numFmtId="0" fontId="9" fillId="9" borderId="5" xfId="0" applyNumberFormat="1" applyFont="1" applyFill="1" applyBorder="1" applyAlignment="1">
      <alignment horizontal="left"/>
    </xf>
    <xf numFmtId="164" fontId="10" fillId="9" borderId="5" xfId="0" applyNumberFormat="1" applyFont="1" applyFill="1" applyBorder="1" applyAlignment="1">
      <alignment horizontal="right" vertical="center"/>
    </xf>
    <xf numFmtId="164" fontId="9" fillId="9" borderId="5" xfId="0" applyNumberFormat="1" applyFont="1" applyFill="1" applyBorder="1" applyAlignment="1">
      <alignment horizontal="right" vertical="center"/>
    </xf>
    <xf numFmtId="164" fontId="10" fillId="9" borderId="5" xfId="0" applyNumberFormat="1" applyFont="1" applyFill="1" applyBorder="1" applyAlignment="1">
      <alignment vertical="center"/>
    </xf>
    <xf numFmtId="164" fontId="9" fillId="9" borderId="5" xfId="0" applyNumberFormat="1" applyFont="1" applyFill="1" applyBorder="1" applyAlignment="1">
      <alignment horizontal="center" vertical="center"/>
    </xf>
    <xf numFmtId="49" fontId="3" fillId="2" borderId="5" xfId="0" applyNumberFormat="1" applyFont="1" applyFill="1" applyBorder="1" applyAlignment="1">
      <alignment vertical="center"/>
    </xf>
    <xf numFmtId="49" fontId="3" fillId="2" borderId="5" xfId="0" applyNumberFormat="1" applyFont="1" applyFill="1" applyBorder="1" applyAlignment="1">
      <alignment horizontal="left" vertical="center" wrapText="1"/>
    </xf>
    <xf numFmtId="49" fontId="3" fillId="2" borderId="5" xfId="0" applyNumberFormat="1" applyFont="1" applyFill="1" applyBorder="1" applyAlignment="1">
      <alignment vertical="center" wrapText="1"/>
    </xf>
    <xf numFmtId="0" fontId="3" fillId="5" borderId="5" xfId="0" applyNumberFormat="1" applyFont="1" applyFill="1" applyBorder="1" applyAlignment="1">
      <alignment vertical="center"/>
    </xf>
    <xf numFmtId="0" fontId="3" fillId="2" borderId="5" xfId="0" applyNumberFormat="1" applyFont="1" applyFill="1" applyBorder="1" applyAlignment="1">
      <alignment vertical="center"/>
    </xf>
    <xf numFmtId="164" fontId="3" fillId="2" borderId="5" xfId="0" applyNumberFormat="1" applyFont="1" applyFill="1" applyBorder="1" applyAlignment="1">
      <alignment horizontal="right" vertical="center" wrapText="1"/>
    </xf>
    <xf numFmtId="49" fontId="7" fillId="2" borderId="5" xfId="0" applyNumberFormat="1" applyFont="1" applyFill="1" applyBorder="1" applyAlignment="1">
      <alignment vertical="center" wrapText="1"/>
    </xf>
    <xf numFmtId="164" fontId="3" fillId="2" borderId="5" xfId="0" applyNumberFormat="1" applyFont="1" applyFill="1" applyBorder="1" applyAlignment="1">
      <alignment horizontal="center" vertical="center"/>
    </xf>
    <xf numFmtId="49" fontId="3" fillId="7" borderId="5" xfId="0" applyNumberFormat="1" applyFont="1" applyFill="1" applyBorder="1" applyAlignment="1">
      <alignment horizontal="left" vertical="center" wrapText="1"/>
    </xf>
    <xf numFmtId="0" fontId="3" fillId="2" borderId="5" xfId="0" applyNumberFormat="1" applyFont="1" applyFill="1" applyBorder="1" applyAlignment="1">
      <alignment vertical="center" wrapText="1"/>
    </xf>
    <xf numFmtId="164" fontId="7" fillId="2" borderId="5" xfId="0" applyNumberFormat="1" applyFont="1" applyFill="1" applyBorder="1" applyAlignment="1">
      <alignment vertical="center" wrapText="1"/>
    </xf>
    <xf numFmtId="3" fontId="3" fillId="2" borderId="5" xfId="0" applyNumberFormat="1" applyFont="1" applyFill="1" applyBorder="1" applyAlignment="1">
      <alignment horizontal="left" vertical="center" wrapText="1"/>
    </xf>
    <xf numFmtId="3" fontId="3" fillId="7" borderId="5" xfId="0" applyNumberFormat="1" applyFont="1" applyFill="1" applyBorder="1" applyAlignment="1">
      <alignment horizontal="left" vertical="center" wrapText="1"/>
    </xf>
    <xf numFmtId="0" fontId="13" fillId="0" borderId="5" xfId="0" applyFont="1" applyFill="1" applyBorder="1" applyAlignment="1">
      <alignment vertical="center" wrapText="1"/>
    </xf>
    <xf numFmtId="0" fontId="4" fillId="2" borderId="5" xfId="0" applyFont="1" applyFill="1" applyBorder="1" applyAlignment="1"/>
    <xf numFmtId="0" fontId="4" fillId="2" borderId="5" xfId="0" applyFont="1" applyFill="1" applyBorder="1" applyAlignment="1">
      <alignment vertical="top"/>
    </xf>
    <xf numFmtId="0" fontId="4" fillId="2" borderId="5" xfId="0" applyFont="1" applyFill="1" applyBorder="1" applyAlignment="1">
      <alignment vertical="top" wrapText="1"/>
    </xf>
    <xf numFmtId="0" fontId="4" fillId="2" borderId="5" xfId="0" applyFont="1" applyFill="1" applyBorder="1" applyAlignment="1">
      <alignment wrapText="1"/>
    </xf>
    <xf numFmtId="0" fontId="4" fillId="2" borderId="5" xfId="0" applyFont="1" applyFill="1" applyBorder="1" applyAlignment="1">
      <alignment vertical="center"/>
    </xf>
    <xf numFmtId="0" fontId="4" fillId="0" borderId="5" xfId="0" applyNumberFormat="1" applyFont="1" applyBorder="1" applyAlignment="1"/>
    <xf numFmtId="49" fontId="11" fillId="2" borderId="2" xfId="0" applyNumberFormat="1" applyFont="1" applyFill="1" applyBorder="1" applyAlignment="1">
      <alignment horizontal="left"/>
    </xf>
    <xf numFmtId="0" fontId="11" fillId="2" borderId="7" xfId="0" applyNumberFormat="1" applyFont="1" applyFill="1" applyBorder="1" applyAlignment="1">
      <alignment horizontal="left"/>
    </xf>
    <xf numFmtId="0" fontId="3" fillId="5" borderId="5" xfId="0" applyNumberFormat="1" applyFont="1" applyFill="1" applyBorder="1" applyAlignment="1">
      <alignment horizontal="center"/>
    </xf>
    <xf numFmtId="49" fontId="7" fillId="2" borderId="8" xfId="0" applyNumberFormat="1" applyFont="1" applyFill="1" applyBorder="1" applyAlignment="1">
      <alignment horizontal="center" wrapText="1"/>
    </xf>
    <xf numFmtId="0" fontId="7" fillId="2" borderId="8" xfId="0" applyNumberFormat="1" applyFont="1" applyFill="1" applyBorder="1" applyAlignment="1">
      <alignment horizontal="center" wrapText="1"/>
    </xf>
    <xf numFmtId="49" fontId="3" fillId="5" borderId="5" xfId="0" applyNumberFormat="1" applyFont="1" applyFill="1" applyBorder="1" applyAlignment="1">
      <alignment horizontal="center" vertical="center" wrapText="1"/>
    </xf>
    <xf numFmtId="164" fontId="3" fillId="5" borderId="5" xfId="0" applyNumberFormat="1" applyFont="1" applyFill="1" applyBorder="1" applyAlignment="1">
      <alignment horizontal="center" vertical="center" wrapText="1"/>
    </xf>
    <xf numFmtId="49" fontId="3" fillId="5" borderId="5" xfId="0" applyNumberFormat="1" applyFont="1" applyFill="1" applyBorder="1" applyAlignment="1">
      <alignment horizontal="center" vertical="center"/>
    </xf>
    <xf numFmtId="0" fontId="3" fillId="5" borderId="5" xfId="0" applyNumberFormat="1" applyFont="1" applyFill="1" applyBorder="1" applyAlignment="1">
      <alignment horizontal="center" vertical="center"/>
    </xf>
    <xf numFmtId="49" fontId="3" fillId="5" borderId="5" xfId="0" applyNumberFormat="1" applyFont="1" applyFill="1" applyBorder="1" applyAlignment="1"/>
    <xf numFmtId="0" fontId="3" fillId="5" borderId="5" xfId="0" applyNumberFormat="1" applyFont="1" applyFill="1" applyBorder="1" applyAlignment="1"/>
    <xf numFmtId="49" fontId="3" fillId="6" borderId="5" xfId="0" applyNumberFormat="1" applyFont="1" applyFill="1" applyBorder="1" applyAlignment="1">
      <alignment horizontal="center" vertical="top" wrapText="1"/>
    </xf>
    <xf numFmtId="0" fontId="3" fillId="6" borderId="5" xfId="0" applyNumberFormat="1" applyFont="1" applyFill="1" applyBorder="1" applyAlignment="1">
      <alignment horizontal="center" vertical="top" wrapText="1"/>
    </xf>
    <xf numFmtId="0" fontId="3" fillId="2" borderId="19" xfId="0" applyNumberFormat="1" applyFont="1" applyFill="1" applyBorder="1" applyAlignment="1">
      <alignment horizontal="center"/>
    </xf>
    <xf numFmtId="0" fontId="3" fillId="2" borderId="16" xfId="0" applyNumberFormat="1" applyFont="1" applyFill="1" applyBorder="1" applyAlignment="1">
      <alignment horizontal="center"/>
    </xf>
    <xf numFmtId="0" fontId="3" fillId="2" borderId="20" xfId="0" applyNumberFormat="1" applyFont="1" applyFill="1" applyBorder="1" applyAlignment="1">
      <alignment horizontal="center"/>
    </xf>
    <xf numFmtId="0" fontId="3" fillId="5" borderId="5" xfId="0" applyNumberFormat="1" applyFont="1" applyFill="1" applyBorder="1" applyAlignment="1">
      <alignment horizontal="center" vertical="center" wrapText="1"/>
    </xf>
    <xf numFmtId="0" fontId="3" fillId="2" borderId="9" xfId="0" applyNumberFormat="1" applyFont="1" applyFill="1" applyBorder="1" applyAlignment="1">
      <alignment horizontal="left"/>
    </xf>
    <xf numFmtId="0" fontId="3" fillId="2" borderId="4" xfId="0" applyNumberFormat="1" applyFont="1" applyFill="1" applyBorder="1" applyAlignment="1">
      <alignment horizontal="left"/>
    </xf>
    <xf numFmtId="0" fontId="3" fillId="2" borderId="10" xfId="0" applyNumberFormat="1" applyFont="1" applyFill="1" applyBorder="1" applyAlignment="1">
      <alignment horizontal="left"/>
    </xf>
    <xf numFmtId="49" fontId="11" fillId="2" borderId="24" xfId="0" applyNumberFormat="1" applyFont="1" applyFill="1" applyBorder="1" applyAlignment="1">
      <alignment horizontal="left"/>
    </xf>
    <xf numFmtId="0" fontId="11" fillId="2" borderId="25" xfId="0" applyNumberFormat="1" applyFont="1" applyFill="1" applyBorder="1" applyAlignment="1">
      <alignment horizontal="left"/>
    </xf>
    <xf numFmtId="49" fontId="3" fillId="5" borderId="5" xfId="0" applyNumberFormat="1" applyFont="1" applyFill="1" applyBorder="1" applyAlignment="1">
      <alignment horizontal="left"/>
    </xf>
    <xf numFmtId="0" fontId="3" fillId="5" borderId="5" xfId="0" applyNumberFormat="1" applyFont="1" applyFill="1" applyBorder="1" applyAlignment="1">
      <alignment horizontal="left"/>
    </xf>
    <xf numFmtId="49" fontId="6" fillId="5" borderId="5" xfId="0" applyNumberFormat="1" applyFont="1" applyFill="1" applyBorder="1" applyAlignment="1">
      <alignment horizontal="center"/>
    </xf>
    <xf numFmtId="0" fontId="6" fillId="5" borderId="5" xfId="0" applyNumberFormat="1" applyFont="1" applyFill="1" applyBorder="1" applyAlignment="1">
      <alignment horizontal="center"/>
    </xf>
    <xf numFmtId="0" fontId="3" fillId="2" borderId="22" xfId="0" applyNumberFormat="1" applyFont="1" applyFill="1" applyBorder="1" applyAlignment="1">
      <alignment horizontal="center"/>
    </xf>
    <xf numFmtId="0" fontId="3" fillId="2" borderId="4" xfId="0" applyNumberFormat="1" applyFont="1" applyFill="1" applyBorder="1" applyAlignment="1">
      <alignment horizontal="center"/>
    </xf>
    <xf numFmtId="49" fontId="6" fillId="6" borderId="5" xfId="0" applyNumberFormat="1" applyFont="1" applyFill="1" applyBorder="1" applyAlignment="1">
      <alignment horizontal="center" vertical="center" wrapText="1"/>
    </xf>
    <xf numFmtId="0" fontId="6" fillId="6" borderId="5" xfId="0" applyNumberFormat="1" applyFont="1" applyFill="1" applyBorder="1" applyAlignment="1">
      <alignment horizontal="center" vertical="center" wrapText="1"/>
    </xf>
    <xf numFmtId="49" fontId="7" fillId="5" borderId="5" xfId="0" applyNumberFormat="1" applyFont="1" applyFill="1" applyBorder="1" applyAlignment="1">
      <alignment horizontal="center" vertical="center" wrapText="1"/>
    </xf>
    <xf numFmtId="164" fontId="7" fillId="5" borderId="5" xfId="0" applyNumberFormat="1" applyFont="1" applyFill="1" applyBorder="1" applyAlignment="1">
      <alignment horizontal="center" vertical="center" wrapText="1"/>
    </xf>
    <xf numFmtId="164" fontId="3" fillId="2" borderId="5" xfId="0" applyNumberFormat="1" applyFont="1" applyFill="1" applyBorder="1" applyAlignment="1">
      <alignment vertical="center"/>
    </xf>
  </cellXfs>
  <cellStyles count="3">
    <cellStyle name="Milliers 2" xfId="2" xr:uid="{A10196E8-B850-4D7F-9BC8-43702F86C495}"/>
    <cellStyle name="Normal" xfId="0" builtinId="0"/>
    <cellStyle name="Pourcentage" xfId="1" builtinId="5"/>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0070C0"/>
      <rgbColor rgb="FFC00000"/>
      <rgbColor rgb="FF009FDA"/>
      <rgbColor rgb="FF92D050"/>
      <rgbColor rgb="FFD9DCE1"/>
      <rgbColor rgb="FF9CC2E5"/>
      <rgbColor rgb="FFCFCFCF"/>
      <rgbColor rgb="FFC5DEB5"/>
      <rgbColor rgb="FF70AD47"/>
      <rgbColor rgb="FFFF000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Thème Office">
      <a:majorFont>
        <a:latin typeface="Helvetica"/>
        <a:ea typeface="Helvetica"/>
        <a:cs typeface="Helvetica"/>
      </a:majorFont>
      <a:minorFont>
        <a:latin typeface="Helvetica"/>
        <a:ea typeface="Helvetica"/>
        <a:cs typeface="Helvetica"/>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129"/>
  <sheetViews>
    <sheetView showGridLines="0" tabSelected="1" topLeftCell="D1" zoomScale="90" zoomScaleNormal="90" workbookViewId="0">
      <selection activeCell="X111" sqref="X111"/>
    </sheetView>
  </sheetViews>
  <sheetFormatPr baseColWidth="10" defaultColWidth="9.140625" defaultRowHeight="15.75" customHeight="1" x14ac:dyDescent="0.25"/>
  <cols>
    <col min="1" max="1" width="10.85546875" style="1" customWidth="1"/>
    <col min="2" max="2" width="44.28515625" style="1" customWidth="1"/>
    <col min="3" max="3" width="53.85546875" style="1" customWidth="1"/>
    <col min="4" max="4" width="14.42578125" style="1" customWidth="1"/>
    <col min="5" max="5" width="3.140625" style="1" customWidth="1"/>
    <col min="6" max="6" width="3.85546875" style="1" customWidth="1"/>
    <col min="7" max="7" width="4.28515625" style="1" customWidth="1"/>
    <col min="8" max="8" width="4.7109375" style="1" customWidth="1"/>
    <col min="9" max="9" width="3.85546875" style="1" customWidth="1"/>
    <col min="10" max="11" width="4.42578125" style="1" customWidth="1"/>
    <col min="12" max="14" width="3.42578125" style="1" customWidth="1"/>
    <col min="15" max="15" width="5.28515625" style="1" customWidth="1"/>
    <col min="16" max="16" width="4.28515625" style="1" customWidth="1"/>
    <col min="17" max="17" width="3.7109375" style="1" customWidth="1"/>
    <col min="18" max="18" width="4.140625" style="1" customWidth="1"/>
    <col min="19" max="19" width="4.7109375" style="1" customWidth="1"/>
    <col min="20" max="20" width="4.42578125" style="1" customWidth="1"/>
    <col min="21" max="21" width="3.42578125" style="1" customWidth="1"/>
    <col min="22" max="22" width="24.5703125" style="1" customWidth="1"/>
    <col min="23" max="23" width="15.42578125" style="1" customWidth="1"/>
    <col min="24" max="24" width="15.7109375" style="1" customWidth="1"/>
    <col min="25" max="25" width="17.28515625" style="1" customWidth="1"/>
    <col min="26" max="26" width="11.42578125" style="1" customWidth="1"/>
    <col min="27" max="27" width="14.42578125" style="1" customWidth="1"/>
    <col min="28" max="28" width="28.7109375" style="1" customWidth="1"/>
    <col min="29" max="29" width="35.28515625" style="1" customWidth="1"/>
    <col min="30" max="255" width="9.140625" style="1" customWidth="1"/>
    <col min="256" max="16384" width="9.140625" style="2"/>
  </cols>
  <sheetData>
    <row r="1" spans="1:29" ht="20.25" x14ac:dyDescent="0.3">
      <c r="A1" s="5" t="s">
        <v>0</v>
      </c>
      <c r="B1" s="24"/>
      <c r="C1" s="27" t="s">
        <v>386</v>
      </c>
      <c r="D1" s="28"/>
      <c r="E1" s="29"/>
      <c r="F1" s="30"/>
      <c r="G1" s="93"/>
      <c r="H1" s="94"/>
      <c r="I1" s="94"/>
      <c r="J1" s="94"/>
      <c r="K1" s="94"/>
      <c r="L1" s="94"/>
      <c r="M1" s="94"/>
      <c r="N1" s="94"/>
      <c r="O1" s="94"/>
      <c r="P1" s="94"/>
      <c r="Q1" s="94"/>
      <c r="R1" s="94"/>
      <c r="S1" s="94"/>
      <c r="T1" s="94"/>
      <c r="U1" s="94"/>
      <c r="V1" s="94"/>
      <c r="W1" s="94"/>
      <c r="X1" s="94"/>
      <c r="Y1" s="94"/>
      <c r="Z1" s="94"/>
      <c r="AA1" s="94"/>
      <c r="AB1" s="95"/>
      <c r="AC1" s="25"/>
    </row>
    <row r="2" spans="1:29" ht="20.25" x14ac:dyDescent="0.3">
      <c r="A2" s="80" t="s">
        <v>1</v>
      </c>
      <c r="B2" s="81"/>
      <c r="C2" s="31" t="s">
        <v>2</v>
      </c>
      <c r="D2" s="32"/>
      <c r="E2" s="33"/>
      <c r="F2" s="3"/>
      <c r="G2" s="34" t="s">
        <v>3</v>
      </c>
      <c r="H2" s="35"/>
      <c r="I2" s="36"/>
      <c r="J2" s="36"/>
      <c r="K2" s="36"/>
      <c r="L2" s="36"/>
      <c r="M2" s="36"/>
      <c r="N2" s="36"/>
      <c r="O2" s="36"/>
      <c r="P2" s="36"/>
      <c r="Q2" s="36"/>
      <c r="R2" s="36"/>
      <c r="S2" s="36"/>
      <c r="T2" s="36"/>
      <c r="U2" s="36"/>
      <c r="V2" s="36"/>
      <c r="W2" s="36"/>
      <c r="X2" s="37"/>
      <c r="Y2" s="37"/>
      <c r="Z2" s="38"/>
      <c r="AA2" s="39"/>
      <c r="AB2" s="36"/>
      <c r="AC2" s="25"/>
    </row>
    <row r="3" spans="1:29" ht="20.25" x14ac:dyDescent="0.3">
      <c r="A3" s="80" t="s">
        <v>4</v>
      </c>
      <c r="B3" s="81"/>
      <c r="C3" s="31" t="s">
        <v>5</v>
      </c>
      <c r="D3" s="32"/>
      <c r="E3" s="106"/>
      <c r="F3" s="107"/>
      <c r="G3" s="106"/>
      <c r="H3" s="106"/>
      <c r="I3" s="106"/>
      <c r="J3" s="106"/>
      <c r="K3" s="106"/>
      <c r="L3" s="106"/>
      <c r="M3" s="106"/>
      <c r="N3" s="106"/>
      <c r="O3" s="106"/>
      <c r="P3" s="106"/>
      <c r="Q3" s="106"/>
      <c r="R3" s="106"/>
      <c r="S3" s="106"/>
      <c r="T3" s="106"/>
      <c r="U3" s="106"/>
      <c r="V3" s="106"/>
      <c r="W3" s="106"/>
      <c r="X3" s="106"/>
      <c r="Y3" s="106"/>
      <c r="Z3" s="106"/>
      <c r="AA3" s="106"/>
      <c r="AB3" s="106"/>
      <c r="AC3" s="25"/>
    </row>
    <row r="4" spans="1:29" ht="20.25" x14ac:dyDescent="0.3">
      <c r="A4" s="80" t="s">
        <v>6</v>
      </c>
      <c r="B4" s="81"/>
      <c r="C4" s="31" t="s">
        <v>7</v>
      </c>
      <c r="D4" s="32"/>
      <c r="E4" s="33"/>
      <c r="F4" s="4"/>
      <c r="G4" s="34" t="s">
        <v>8</v>
      </c>
      <c r="H4" s="35"/>
      <c r="I4" s="35"/>
      <c r="J4" s="35"/>
      <c r="K4" s="35"/>
      <c r="L4" s="35"/>
      <c r="M4" s="35"/>
      <c r="N4" s="35"/>
      <c r="O4" s="35"/>
      <c r="P4" s="35"/>
      <c r="Q4" s="35"/>
      <c r="R4" s="35"/>
      <c r="S4" s="35"/>
      <c r="T4" s="35"/>
      <c r="U4" s="35"/>
      <c r="V4" s="35"/>
      <c r="W4" s="35"/>
      <c r="X4" s="37"/>
      <c r="Y4" s="37"/>
      <c r="Z4" s="38"/>
      <c r="AA4" s="40"/>
      <c r="AB4" s="41"/>
      <c r="AC4" s="25"/>
    </row>
    <row r="5" spans="1:29" ht="20.25" x14ac:dyDescent="0.3">
      <c r="A5" s="100" t="s">
        <v>9</v>
      </c>
      <c r="B5" s="101"/>
      <c r="C5" s="42" t="s">
        <v>10</v>
      </c>
      <c r="D5" s="13"/>
      <c r="E5" s="97"/>
      <c r="F5" s="98"/>
      <c r="G5" s="97"/>
      <c r="H5" s="97"/>
      <c r="I5" s="97"/>
      <c r="J5" s="97"/>
      <c r="K5" s="97"/>
      <c r="L5" s="97"/>
      <c r="M5" s="97"/>
      <c r="N5" s="97"/>
      <c r="O5" s="97"/>
      <c r="P5" s="97"/>
      <c r="Q5" s="97"/>
      <c r="R5" s="97"/>
      <c r="S5" s="97"/>
      <c r="T5" s="97"/>
      <c r="U5" s="97"/>
      <c r="V5" s="97"/>
      <c r="W5" s="97"/>
      <c r="X5" s="97"/>
      <c r="Y5" s="97"/>
      <c r="Z5" s="97"/>
      <c r="AA5" s="97"/>
      <c r="AB5" s="99"/>
      <c r="AC5" s="26"/>
    </row>
    <row r="6" spans="1:29" x14ac:dyDescent="0.25">
      <c r="A6" s="104" t="s">
        <v>11</v>
      </c>
      <c r="B6" s="105"/>
      <c r="C6" s="108" t="s">
        <v>12</v>
      </c>
      <c r="D6" s="91" t="s">
        <v>13</v>
      </c>
      <c r="E6" s="82"/>
      <c r="F6" s="89" t="s">
        <v>14</v>
      </c>
      <c r="G6" s="90"/>
      <c r="H6" s="90"/>
      <c r="I6" s="82"/>
      <c r="J6" s="102" t="s">
        <v>15</v>
      </c>
      <c r="K6" s="103"/>
      <c r="L6" s="103"/>
      <c r="M6" s="82"/>
      <c r="N6" s="89" t="s">
        <v>16</v>
      </c>
      <c r="O6" s="90"/>
      <c r="P6" s="90"/>
      <c r="Q6" s="82"/>
      <c r="R6" s="102" t="s">
        <v>17</v>
      </c>
      <c r="S6" s="103"/>
      <c r="T6" s="103"/>
      <c r="U6" s="82"/>
      <c r="V6" s="85" t="s">
        <v>385</v>
      </c>
      <c r="W6" s="85" t="s">
        <v>18</v>
      </c>
      <c r="X6" s="85" t="s">
        <v>19</v>
      </c>
      <c r="Y6" s="85" t="s">
        <v>384</v>
      </c>
      <c r="Z6" s="110" t="s">
        <v>20</v>
      </c>
      <c r="AA6" s="85" t="s">
        <v>21</v>
      </c>
      <c r="AB6" s="87" t="s">
        <v>22</v>
      </c>
      <c r="AC6" s="83" t="s">
        <v>23</v>
      </c>
    </row>
    <row r="7" spans="1:29" x14ac:dyDescent="0.25">
      <c r="A7" s="105"/>
      <c r="B7" s="105"/>
      <c r="C7" s="109"/>
      <c r="D7" s="92"/>
      <c r="E7" s="82"/>
      <c r="F7" s="45" t="s">
        <v>24</v>
      </c>
      <c r="G7" s="45" t="s">
        <v>25</v>
      </c>
      <c r="H7" s="45" t="s">
        <v>26</v>
      </c>
      <c r="I7" s="82"/>
      <c r="J7" s="45" t="s">
        <v>27</v>
      </c>
      <c r="K7" s="45" t="s">
        <v>28</v>
      </c>
      <c r="L7" s="45" t="s">
        <v>29</v>
      </c>
      <c r="M7" s="82"/>
      <c r="N7" s="45" t="s">
        <v>30</v>
      </c>
      <c r="O7" s="45" t="s">
        <v>31</v>
      </c>
      <c r="P7" s="45" t="s">
        <v>32</v>
      </c>
      <c r="Q7" s="82"/>
      <c r="R7" s="45" t="s">
        <v>33</v>
      </c>
      <c r="S7" s="45" t="s">
        <v>34</v>
      </c>
      <c r="T7" s="45" t="s">
        <v>35</v>
      </c>
      <c r="U7" s="82"/>
      <c r="V7" s="88"/>
      <c r="W7" s="96"/>
      <c r="X7" s="86"/>
      <c r="Y7" s="86"/>
      <c r="Z7" s="111"/>
      <c r="AA7" s="86"/>
      <c r="AB7" s="88"/>
      <c r="AC7" s="84"/>
    </row>
    <row r="8" spans="1:29" x14ac:dyDescent="0.25">
      <c r="A8" s="46" t="s">
        <v>36</v>
      </c>
      <c r="B8" s="47"/>
      <c r="C8" s="47"/>
      <c r="D8" s="47"/>
      <c r="E8" s="47"/>
      <c r="F8" s="47"/>
      <c r="G8" s="47"/>
      <c r="H8" s="47"/>
      <c r="I8" s="47"/>
      <c r="J8" s="47"/>
      <c r="K8" s="47"/>
      <c r="L8" s="47"/>
      <c r="M8" s="47"/>
      <c r="N8" s="47"/>
      <c r="O8" s="47"/>
      <c r="P8" s="47"/>
      <c r="Q8" s="47"/>
      <c r="R8" s="47"/>
      <c r="S8" s="47"/>
      <c r="T8" s="47"/>
      <c r="U8" s="47"/>
      <c r="V8" s="47"/>
      <c r="W8" s="47"/>
      <c r="X8" s="48">
        <f>X9+X20+X23+X27</f>
        <v>203122.8861038147</v>
      </c>
      <c r="Y8" s="48">
        <f>Y9+Y20+Y23+Y27</f>
        <v>433980</v>
      </c>
      <c r="Z8" s="49"/>
      <c r="AA8" s="50">
        <f>AA9+AA20+AA23+AA27</f>
        <v>221720</v>
      </c>
      <c r="AB8" s="47"/>
      <c r="AC8" s="8"/>
    </row>
    <row r="9" spans="1:29" x14ac:dyDescent="0.25">
      <c r="A9" s="51" t="s">
        <v>37</v>
      </c>
      <c r="B9" s="52"/>
      <c r="C9" s="53"/>
      <c r="D9" s="54"/>
      <c r="E9" s="55"/>
      <c r="F9" s="55"/>
      <c r="G9" s="55"/>
      <c r="H9" s="55"/>
      <c r="I9" s="55"/>
      <c r="J9" s="55"/>
      <c r="K9" s="55"/>
      <c r="L9" s="55"/>
      <c r="M9" s="55"/>
      <c r="N9" s="55"/>
      <c r="O9" s="55"/>
      <c r="P9" s="55"/>
      <c r="Q9" s="55"/>
      <c r="R9" s="55"/>
      <c r="S9" s="55"/>
      <c r="T9" s="55"/>
      <c r="U9" s="55"/>
      <c r="V9" s="55"/>
      <c r="W9" s="55"/>
      <c r="X9" s="56">
        <f>SUM(X10:X19)</f>
        <v>109668.99354683305</v>
      </c>
      <c r="Y9" s="57">
        <f>SUM(Y10:Y19)</f>
        <v>345125</v>
      </c>
      <c r="Z9" s="58"/>
      <c r="AA9" s="59">
        <f>SUM(AA10:AA18)</f>
        <v>119720</v>
      </c>
      <c r="AB9" s="55"/>
      <c r="AC9" s="8"/>
    </row>
    <row r="10" spans="1:29" ht="63" x14ac:dyDescent="0.25">
      <c r="A10" s="60" t="s">
        <v>38</v>
      </c>
      <c r="B10" s="61" t="s">
        <v>39</v>
      </c>
      <c r="C10" s="62" t="s">
        <v>40</v>
      </c>
      <c r="D10" s="62" t="s">
        <v>41</v>
      </c>
      <c r="E10" s="63"/>
      <c r="F10" s="14"/>
      <c r="G10" s="14"/>
      <c r="H10" s="14"/>
      <c r="I10" s="15"/>
      <c r="J10" s="16"/>
      <c r="K10" s="16"/>
      <c r="L10" s="16"/>
      <c r="M10" s="15"/>
      <c r="N10" s="16"/>
      <c r="O10" s="16"/>
      <c r="P10" s="16"/>
      <c r="Q10" s="15"/>
      <c r="R10" s="14"/>
      <c r="S10" s="14"/>
      <c r="T10" s="14"/>
      <c r="U10" s="63"/>
      <c r="V10" s="61" t="s">
        <v>42</v>
      </c>
      <c r="W10" s="64"/>
      <c r="X10" s="65">
        <v>2168.28237216769</v>
      </c>
      <c r="Y10" s="65">
        <v>57750</v>
      </c>
      <c r="Z10" s="66" t="s">
        <v>43</v>
      </c>
      <c r="AA10" s="67">
        <v>0</v>
      </c>
      <c r="AB10" s="68" t="s">
        <v>44</v>
      </c>
      <c r="AC10" s="9"/>
    </row>
    <row r="11" spans="1:29" ht="75" x14ac:dyDescent="0.25">
      <c r="A11" s="60" t="s">
        <v>45</v>
      </c>
      <c r="B11" s="61" t="s">
        <v>46</v>
      </c>
      <c r="C11" s="62" t="s">
        <v>47</v>
      </c>
      <c r="D11" s="69"/>
      <c r="E11" s="63"/>
      <c r="F11" s="16"/>
      <c r="G11" s="16"/>
      <c r="H11" s="16"/>
      <c r="I11" s="15"/>
      <c r="J11" s="16"/>
      <c r="K11" s="16"/>
      <c r="L11" s="16"/>
      <c r="M11" s="15"/>
      <c r="N11" s="16"/>
      <c r="O11" s="16"/>
      <c r="P11" s="16"/>
      <c r="Q11" s="15"/>
      <c r="R11" s="16"/>
      <c r="S11" s="16"/>
      <c r="T11" s="16"/>
      <c r="U11" s="63"/>
      <c r="V11" s="61" t="s">
        <v>48</v>
      </c>
      <c r="W11" s="64"/>
      <c r="X11" s="65">
        <v>9000</v>
      </c>
      <c r="Y11" s="65"/>
      <c r="Z11" s="66" t="s">
        <v>49</v>
      </c>
      <c r="AA11" s="67">
        <v>4720</v>
      </c>
      <c r="AB11" s="68" t="s">
        <v>50</v>
      </c>
      <c r="AC11" s="9" t="s">
        <v>373</v>
      </c>
    </row>
    <row r="12" spans="1:29" ht="31.5" x14ac:dyDescent="0.25">
      <c r="A12" s="60" t="s">
        <v>51</v>
      </c>
      <c r="B12" s="61" t="s">
        <v>52</v>
      </c>
      <c r="C12" s="62" t="s">
        <v>53</v>
      </c>
      <c r="D12" s="69"/>
      <c r="E12" s="63"/>
      <c r="F12" s="16"/>
      <c r="G12" s="14"/>
      <c r="H12" s="14"/>
      <c r="I12" s="15"/>
      <c r="J12" s="16"/>
      <c r="K12" s="14"/>
      <c r="L12" s="14"/>
      <c r="M12" s="15"/>
      <c r="N12" s="16"/>
      <c r="O12" s="14"/>
      <c r="P12" s="14"/>
      <c r="Q12" s="15"/>
      <c r="R12" s="16"/>
      <c r="S12" s="14"/>
      <c r="T12" s="14"/>
      <c r="U12" s="63"/>
      <c r="V12" s="61" t="s">
        <v>54</v>
      </c>
      <c r="W12" s="64"/>
      <c r="X12" s="65">
        <v>12195.921378992831</v>
      </c>
      <c r="Y12" s="65">
        <v>258015</v>
      </c>
      <c r="Z12" s="66" t="s">
        <v>55</v>
      </c>
      <c r="AA12" s="67">
        <v>0</v>
      </c>
      <c r="AB12" s="68" t="s">
        <v>56</v>
      </c>
      <c r="AC12" s="9"/>
    </row>
    <row r="13" spans="1:29" ht="45" x14ac:dyDescent="0.25">
      <c r="A13" s="60" t="s">
        <v>57</v>
      </c>
      <c r="B13" s="61" t="s">
        <v>58</v>
      </c>
      <c r="C13" s="62" t="s">
        <v>59</v>
      </c>
      <c r="D13" s="69"/>
      <c r="E13" s="63"/>
      <c r="F13" s="16"/>
      <c r="G13" s="14"/>
      <c r="H13" s="14"/>
      <c r="I13" s="15"/>
      <c r="J13" s="14"/>
      <c r="K13" s="14"/>
      <c r="L13" s="14"/>
      <c r="M13" s="15"/>
      <c r="N13" s="14"/>
      <c r="O13" s="14"/>
      <c r="P13" s="14"/>
      <c r="Q13" s="15"/>
      <c r="R13" s="16"/>
      <c r="S13" s="14"/>
      <c r="T13" s="14"/>
      <c r="U13" s="63"/>
      <c r="V13" s="61" t="s">
        <v>60</v>
      </c>
      <c r="W13" s="64"/>
      <c r="X13" s="65">
        <v>13720.411551366935</v>
      </c>
      <c r="Y13" s="65"/>
      <c r="Z13" s="66" t="s">
        <v>61</v>
      </c>
      <c r="AA13" s="67">
        <v>60000</v>
      </c>
      <c r="AB13" s="68" t="s">
        <v>56</v>
      </c>
      <c r="AC13" s="10" t="s">
        <v>381</v>
      </c>
    </row>
    <row r="14" spans="1:29" ht="47.25" x14ac:dyDescent="0.25">
      <c r="A14" s="60" t="s">
        <v>62</v>
      </c>
      <c r="B14" s="61" t="s">
        <v>63</v>
      </c>
      <c r="C14" s="62" t="s">
        <v>64</v>
      </c>
      <c r="D14" s="69"/>
      <c r="E14" s="63"/>
      <c r="F14" s="16"/>
      <c r="G14" s="14"/>
      <c r="H14" s="14"/>
      <c r="I14" s="15"/>
      <c r="J14" s="14"/>
      <c r="K14" s="14"/>
      <c r="L14" s="14"/>
      <c r="M14" s="15"/>
      <c r="N14" s="16"/>
      <c r="O14" s="14"/>
      <c r="P14" s="14"/>
      <c r="Q14" s="15"/>
      <c r="R14" s="14"/>
      <c r="S14" s="14"/>
      <c r="T14" s="14"/>
      <c r="U14" s="63"/>
      <c r="V14" s="61" t="s">
        <v>65</v>
      </c>
      <c r="W14" s="64"/>
      <c r="X14" s="65">
        <v>1524.4901723741041</v>
      </c>
      <c r="Y14" s="65">
        <v>29360</v>
      </c>
      <c r="Z14" s="66" t="s">
        <v>66</v>
      </c>
      <c r="AA14" s="67">
        <v>0</v>
      </c>
      <c r="AB14" s="68" t="s">
        <v>67</v>
      </c>
      <c r="AC14" s="9"/>
    </row>
    <row r="15" spans="1:29" ht="60" x14ac:dyDescent="0.25">
      <c r="A15" s="60" t="s">
        <v>68</v>
      </c>
      <c r="B15" s="61" t="s">
        <v>69</v>
      </c>
      <c r="C15" s="62" t="s">
        <v>70</v>
      </c>
      <c r="D15" s="62" t="s">
        <v>71</v>
      </c>
      <c r="E15" s="63"/>
      <c r="F15" s="16"/>
      <c r="G15" s="14"/>
      <c r="H15" s="14"/>
      <c r="I15" s="15"/>
      <c r="J15" s="14"/>
      <c r="K15" s="14"/>
      <c r="L15" s="14"/>
      <c r="M15" s="15"/>
      <c r="N15" s="14"/>
      <c r="O15" s="14"/>
      <c r="P15" s="14"/>
      <c r="Q15" s="15"/>
      <c r="R15" s="16"/>
      <c r="S15" s="14"/>
      <c r="T15" s="14"/>
      <c r="U15" s="63"/>
      <c r="V15" s="61" t="s">
        <v>72</v>
      </c>
      <c r="W15" s="64"/>
      <c r="X15" s="65">
        <v>13000</v>
      </c>
      <c r="Y15" s="65"/>
      <c r="Z15" s="66" t="s">
        <v>73</v>
      </c>
      <c r="AA15" s="67">
        <v>25000</v>
      </c>
      <c r="AB15" s="68" t="s">
        <v>74</v>
      </c>
      <c r="AC15" s="10" t="s">
        <v>75</v>
      </c>
    </row>
    <row r="16" spans="1:29" ht="31.5" x14ac:dyDescent="0.25">
      <c r="A16" s="60" t="s">
        <v>76</v>
      </c>
      <c r="B16" s="61" t="s">
        <v>77</v>
      </c>
      <c r="C16" s="62" t="s">
        <v>78</v>
      </c>
      <c r="D16" s="69"/>
      <c r="E16" s="63"/>
      <c r="F16" s="14"/>
      <c r="G16" s="14"/>
      <c r="H16" s="16"/>
      <c r="I16" s="15"/>
      <c r="J16" s="14"/>
      <c r="K16" s="14"/>
      <c r="L16" s="16"/>
      <c r="M16" s="15"/>
      <c r="N16" s="14"/>
      <c r="O16" s="14"/>
      <c r="P16" s="16"/>
      <c r="Q16" s="15"/>
      <c r="R16" s="14"/>
      <c r="S16" s="14"/>
      <c r="T16" s="16"/>
      <c r="U16" s="63"/>
      <c r="V16" s="61" t="s">
        <v>79</v>
      </c>
      <c r="W16" s="64"/>
      <c r="X16" s="65">
        <v>28584.190732014398</v>
      </c>
      <c r="Y16" s="65">
        <v>0</v>
      </c>
      <c r="Z16" s="70"/>
      <c r="AA16" s="67">
        <v>0</v>
      </c>
      <c r="AB16" s="68" t="s">
        <v>56</v>
      </c>
      <c r="AC16" s="9"/>
    </row>
    <row r="17" spans="1:29" ht="31.5" x14ac:dyDescent="0.25">
      <c r="A17" s="60" t="s">
        <v>80</v>
      </c>
      <c r="B17" s="61" t="s">
        <v>81</v>
      </c>
      <c r="C17" s="62" t="s">
        <v>82</v>
      </c>
      <c r="D17" s="62" t="s">
        <v>83</v>
      </c>
      <c r="E17" s="63"/>
      <c r="F17" s="14"/>
      <c r="G17" s="14"/>
      <c r="H17" s="14"/>
      <c r="I17" s="15"/>
      <c r="J17" s="14"/>
      <c r="K17" s="14"/>
      <c r="L17" s="14"/>
      <c r="M17" s="15"/>
      <c r="N17" s="14"/>
      <c r="O17" s="14"/>
      <c r="P17" s="14"/>
      <c r="Q17" s="15"/>
      <c r="R17" s="16"/>
      <c r="S17" s="14"/>
      <c r="T17" s="14"/>
      <c r="U17" s="63"/>
      <c r="V17" s="61" t="s">
        <v>84</v>
      </c>
      <c r="W17" s="64"/>
      <c r="X17" s="65">
        <v>7307.4149677494106</v>
      </c>
      <c r="Y17" s="65">
        <v>0</v>
      </c>
      <c r="Z17" s="70"/>
      <c r="AA17" s="67">
        <v>0</v>
      </c>
      <c r="AB17" s="68" t="s">
        <v>85</v>
      </c>
      <c r="AC17" s="9"/>
    </row>
    <row r="18" spans="1:29" ht="47.25" x14ac:dyDescent="0.25">
      <c r="A18" s="60" t="s">
        <v>86</v>
      </c>
      <c r="B18" s="61" t="s">
        <v>87</v>
      </c>
      <c r="C18" s="62" t="s">
        <v>88</v>
      </c>
      <c r="D18" s="62" t="s">
        <v>83</v>
      </c>
      <c r="E18" s="63"/>
      <c r="F18" s="14"/>
      <c r="G18" s="14"/>
      <c r="H18" s="14"/>
      <c r="I18" s="15"/>
      <c r="J18" s="14"/>
      <c r="K18" s="14"/>
      <c r="L18" s="16"/>
      <c r="M18" s="15"/>
      <c r="N18" s="14"/>
      <c r="O18" s="14"/>
      <c r="P18" s="14"/>
      <c r="Q18" s="15"/>
      <c r="R18" s="16"/>
      <c r="S18" s="14"/>
      <c r="T18" s="14"/>
      <c r="U18" s="63"/>
      <c r="V18" s="61" t="s">
        <v>89</v>
      </c>
      <c r="W18" s="64"/>
      <c r="X18" s="65">
        <v>2168.2823721676882</v>
      </c>
      <c r="Y18" s="65"/>
      <c r="Z18" s="66" t="s">
        <v>90</v>
      </c>
      <c r="AA18" s="67">
        <v>30000</v>
      </c>
      <c r="AB18" s="68" t="s">
        <v>91</v>
      </c>
      <c r="AC18" s="10" t="s">
        <v>92</v>
      </c>
    </row>
    <row r="19" spans="1:29" ht="47.25" x14ac:dyDescent="0.25">
      <c r="A19" s="60" t="s">
        <v>93</v>
      </c>
      <c r="B19" s="61" t="s">
        <v>94</v>
      </c>
      <c r="C19" s="62" t="s">
        <v>95</v>
      </c>
      <c r="D19" s="62" t="s">
        <v>83</v>
      </c>
      <c r="E19" s="63"/>
      <c r="F19" s="14"/>
      <c r="G19" s="14"/>
      <c r="H19" s="14"/>
      <c r="I19" s="15"/>
      <c r="J19" s="14"/>
      <c r="K19" s="14"/>
      <c r="L19" s="16"/>
      <c r="M19" s="15"/>
      <c r="N19" s="14"/>
      <c r="O19" s="14"/>
      <c r="P19" s="14"/>
      <c r="Q19" s="15"/>
      <c r="R19" s="16"/>
      <c r="S19" s="14"/>
      <c r="T19" s="14"/>
      <c r="U19" s="63"/>
      <c r="V19" s="61" t="s">
        <v>96</v>
      </c>
      <c r="W19" s="64"/>
      <c r="X19" s="65">
        <v>20000</v>
      </c>
      <c r="Y19" s="65"/>
      <c r="Z19" s="70"/>
      <c r="AA19" s="67">
        <v>0</v>
      </c>
      <c r="AB19" s="68" t="s">
        <v>67</v>
      </c>
      <c r="AC19" s="9"/>
    </row>
    <row r="20" spans="1:29" x14ac:dyDescent="0.25">
      <c r="A20" s="51" t="s">
        <v>97</v>
      </c>
      <c r="B20" s="52"/>
      <c r="C20" s="53"/>
      <c r="D20" s="54"/>
      <c r="E20" s="55"/>
      <c r="F20" s="55"/>
      <c r="G20" s="55"/>
      <c r="H20" s="55"/>
      <c r="I20" s="55"/>
      <c r="J20" s="55"/>
      <c r="K20" s="55"/>
      <c r="L20" s="55"/>
      <c r="M20" s="55"/>
      <c r="N20" s="55"/>
      <c r="O20" s="55"/>
      <c r="P20" s="55"/>
      <c r="Q20" s="55"/>
      <c r="R20" s="55"/>
      <c r="S20" s="55"/>
      <c r="T20" s="55"/>
      <c r="U20" s="55"/>
      <c r="V20" s="55"/>
      <c r="W20" s="55"/>
      <c r="X20" s="57">
        <f>SUM(X21:X22)</f>
        <v>8752.9365491945355</v>
      </c>
      <c r="Y20" s="57">
        <f>SUM(Y21:Y22)</f>
        <v>0</v>
      </c>
      <c r="Z20" s="58"/>
      <c r="AA20" s="59">
        <f>SUM(AA21:AA22)</f>
        <v>0</v>
      </c>
      <c r="AB20" s="55"/>
      <c r="AC20" s="11"/>
    </row>
    <row r="21" spans="1:29" ht="47.25" x14ac:dyDescent="0.25">
      <c r="A21" s="60" t="s">
        <v>38</v>
      </c>
      <c r="B21" s="61" t="s">
        <v>98</v>
      </c>
      <c r="C21" s="62" t="s">
        <v>99</v>
      </c>
      <c r="D21" s="62" t="s">
        <v>100</v>
      </c>
      <c r="E21" s="63"/>
      <c r="F21" s="14"/>
      <c r="G21" s="14"/>
      <c r="H21" s="14"/>
      <c r="I21" s="15"/>
      <c r="J21" s="14"/>
      <c r="K21" s="14"/>
      <c r="L21" s="14"/>
      <c r="M21" s="15"/>
      <c r="N21" s="14"/>
      <c r="O21" s="16"/>
      <c r="P21" s="16"/>
      <c r="Q21" s="15"/>
      <c r="R21" s="14"/>
      <c r="S21" s="14"/>
      <c r="T21" s="14"/>
      <c r="U21" s="63"/>
      <c r="V21" s="61" t="s">
        <v>101</v>
      </c>
      <c r="W21" s="64"/>
      <c r="X21" s="65">
        <v>1524.4901723741041</v>
      </c>
      <c r="Y21" s="65">
        <v>0</v>
      </c>
      <c r="Z21" s="70"/>
      <c r="AA21" s="67">
        <v>0</v>
      </c>
      <c r="AB21" s="68" t="s">
        <v>102</v>
      </c>
      <c r="AC21" s="9"/>
    </row>
    <row r="22" spans="1:29" ht="47.25" x14ac:dyDescent="0.25">
      <c r="A22" s="60" t="s">
        <v>45</v>
      </c>
      <c r="B22" s="61" t="s">
        <v>103</v>
      </c>
      <c r="C22" s="62" t="s">
        <v>104</v>
      </c>
      <c r="D22" s="62" t="s">
        <v>105</v>
      </c>
      <c r="E22" s="63"/>
      <c r="F22" s="14"/>
      <c r="G22" s="14"/>
      <c r="H22" s="16"/>
      <c r="I22" s="15"/>
      <c r="J22" s="14"/>
      <c r="K22" s="14"/>
      <c r="L22" s="16"/>
      <c r="M22" s="15"/>
      <c r="N22" s="14"/>
      <c r="O22" s="14"/>
      <c r="P22" s="14"/>
      <c r="Q22" s="15"/>
      <c r="R22" s="16"/>
      <c r="S22" s="14"/>
      <c r="T22" s="14"/>
      <c r="U22" s="63"/>
      <c r="V22" s="61" t="s">
        <v>106</v>
      </c>
      <c r="W22" s="64"/>
      <c r="X22" s="65">
        <v>7228.4463768204323</v>
      </c>
      <c r="Y22" s="65">
        <v>0</v>
      </c>
      <c r="Z22" s="70"/>
      <c r="AA22" s="67">
        <v>0</v>
      </c>
      <c r="AB22" s="68" t="s">
        <v>67</v>
      </c>
      <c r="AC22" s="9"/>
    </row>
    <row r="23" spans="1:29" x14ac:dyDescent="0.25">
      <c r="A23" s="51" t="s">
        <v>107</v>
      </c>
      <c r="B23" s="52"/>
      <c r="C23" s="53"/>
      <c r="D23" s="54"/>
      <c r="E23" s="55"/>
      <c r="F23" s="55"/>
      <c r="G23" s="55"/>
      <c r="H23" s="55"/>
      <c r="I23" s="55"/>
      <c r="J23" s="55"/>
      <c r="K23" s="55"/>
      <c r="L23" s="55"/>
      <c r="M23" s="55"/>
      <c r="N23" s="55"/>
      <c r="O23" s="55"/>
      <c r="P23" s="55"/>
      <c r="Q23" s="55"/>
      <c r="R23" s="55"/>
      <c r="S23" s="55"/>
      <c r="T23" s="55"/>
      <c r="U23" s="55"/>
      <c r="V23" s="55"/>
      <c r="W23" s="55">
        <v>50000</v>
      </c>
      <c r="X23" s="57">
        <f>SUM(X24:X26)</f>
        <v>36342.862413237453</v>
      </c>
      <c r="Y23" s="57">
        <f>SUM(Y24:Y26)</f>
        <v>0</v>
      </c>
      <c r="Z23" s="58"/>
      <c r="AA23" s="59">
        <f>SUM(AA24:AA26)</f>
        <v>52000</v>
      </c>
      <c r="AB23" s="55"/>
      <c r="AC23" s="11"/>
    </row>
    <row r="24" spans="1:29" ht="47.25" x14ac:dyDescent="0.25">
      <c r="A24" s="60" t="s">
        <v>38</v>
      </c>
      <c r="B24" s="61" t="s">
        <v>108</v>
      </c>
      <c r="C24" s="62" t="s">
        <v>104</v>
      </c>
      <c r="D24" s="62" t="s">
        <v>109</v>
      </c>
      <c r="E24" s="63"/>
      <c r="F24" s="14"/>
      <c r="G24" s="14"/>
      <c r="H24" s="16"/>
      <c r="I24" s="15"/>
      <c r="J24" s="14"/>
      <c r="K24" s="14"/>
      <c r="L24" s="16"/>
      <c r="M24" s="15"/>
      <c r="N24" s="14"/>
      <c r="O24" s="14"/>
      <c r="P24" s="14"/>
      <c r="Q24" s="15"/>
      <c r="R24" s="16"/>
      <c r="S24" s="14"/>
      <c r="T24" s="14"/>
      <c r="U24" s="63"/>
      <c r="V24" s="61" t="s">
        <v>110</v>
      </c>
      <c r="W24" s="64"/>
      <c r="X24" s="65">
        <v>12195.921378992831</v>
      </c>
      <c r="Y24" s="65"/>
      <c r="Z24" s="70"/>
      <c r="AA24" s="67">
        <v>0</v>
      </c>
      <c r="AB24" s="68" t="s">
        <v>67</v>
      </c>
      <c r="AC24" s="9"/>
    </row>
    <row r="25" spans="1:29" ht="47.25" x14ac:dyDescent="0.25">
      <c r="A25" s="60" t="s">
        <v>45</v>
      </c>
      <c r="B25" s="61" t="s">
        <v>111</v>
      </c>
      <c r="C25" s="62" t="s">
        <v>112</v>
      </c>
      <c r="D25" s="62" t="s">
        <v>100</v>
      </c>
      <c r="E25" s="63"/>
      <c r="F25" s="14"/>
      <c r="G25" s="14"/>
      <c r="H25" s="14"/>
      <c r="I25" s="15"/>
      <c r="J25" s="14"/>
      <c r="K25" s="14"/>
      <c r="L25" s="14"/>
      <c r="M25" s="15"/>
      <c r="N25" s="16"/>
      <c r="O25" s="16"/>
      <c r="P25" s="16"/>
      <c r="Q25" s="15"/>
      <c r="R25" s="14"/>
      <c r="S25" s="14"/>
      <c r="T25" s="14"/>
      <c r="U25" s="63"/>
      <c r="V25" s="61" t="s">
        <v>113</v>
      </c>
      <c r="W25" s="64"/>
      <c r="X25" s="65">
        <v>15000</v>
      </c>
      <c r="Y25" s="65"/>
      <c r="Z25" s="66" t="s">
        <v>114</v>
      </c>
      <c r="AA25" s="67">
        <v>40000</v>
      </c>
      <c r="AB25" s="68" t="s">
        <v>67</v>
      </c>
      <c r="AC25" s="10" t="s">
        <v>382</v>
      </c>
    </row>
    <row r="26" spans="1:29" ht="47.25" x14ac:dyDescent="0.25">
      <c r="A26" s="60" t="s">
        <v>51</v>
      </c>
      <c r="B26" s="61" t="s">
        <v>115</v>
      </c>
      <c r="C26" s="62" t="s">
        <v>116</v>
      </c>
      <c r="D26" s="62" t="s">
        <v>117</v>
      </c>
      <c r="E26" s="63"/>
      <c r="F26" s="14"/>
      <c r="G26" s="14"/>
      <c r="H26" s="16"/>
      <c r="I26" s="15"/>
      <c r="J26" s="14"/>
      <c r="K26" s="14"/>
      <c r="L26" s="14"/>
      <c r="M26" s="15"/>
      <c r="N26" s="14"/>
      <c r="O26" s="14"/>
      <c r="P26" s="16"/>
      <c r="Q26" s="15"/>
      <c r="R26" s="14"/>
      <c r="S26" s="14"/>
      <c r="T26" s="14"/>
      <c r="U26" s="63"/>
      <c r="V26" s="61" t="s">
        <v>118</v>
      </c>
      <c r="W26" s="64"/>
      <c r="X26" s="65">
        <v>9146.9410342446226</v>
      </c>
      <c r="Y26" s="65"/>
      <c r="Z26" s="66" t="s">
        <v>119</v>
      </c>
      <c r="AA26" s="67">
        <v>12000</v>
      </c>
      <c r="AB26" s="68" t="s">
        <v>120</v>
      </c>
      <c r="AC26" s="10" t="s">
        <v>121</v>
      </c>
    </row>
    <row r="27" spans="1:29" x14ac:dyDescent="0.25">
      <c r="A27" s="51" t="s">
        <v>122</v>
      </c>
      <c r="B27" s="52"/>
      <c r="C27" s="53"/>
      <c r="D27" s="54"/>
      <c r="E27" s="55"/>
      <c r="F27" s="55"/>
      <c r="G27" s="55"/>
      <c r="H27" s="55"/>
      <c r="I27" s="55"/>
      <c r="J27" s="55"/>
      <c r="K27" s="55"/>
      <c r="L27" s="55"/>
      <c r="M27" s="55"/>
      <c r="N27" s="55"/>
      <c r="O27" s="55"/>
      <c r="P27" s="55"/>
      <c r="Q27" s="55"/>
      <c r="R27" s="55"/>
      <c r="S27" s="55"/>
      <c r="T27" s="55"/>
      <c r="U27" s="55"/>
      <c r="V27" s="55"/>
      <c r="W27" s="55"/>
      <c r="X27" s="57">
        <f>SUM(X28:X30)</f>
        <v>48358.093594549646</v>
      </c>
      <c r="Y27" s="57">
        <f>SUM(Y28:Y30)</f>
        <v>88855</v>
      </c>
      <c r="Z27" s="58"/>
      <c r="AA27" s="59">
        <f>SUM(AA28:AA30)</f>
        <v>50000</v>
      </c>
      <c r="AB27" s="55"/>
      <c r="AC27" s="11"/>
    </row>
    <row r="28" spans="1:29" ht="47.25" x14ac:dyDescent="0.25">
      <c r="A28" s="60" t="s">
        <v>38</v>
      </c>
      <c r="B28" s="61" t="s">
        <v>123</v>
      </c>
      <c r="C28" s="62" t="s">
        <v>124</v>
      </c>
      <c r="D28" s="62" t="s">
        <v>100</v>
      </c>
      <c r="E28" s="63"/>
      <c r="F28" s="14"/>
      <c r="G28" s="14"/>
      <c r="H28" s="14"/>
      <c r="I28" s="15"/>
      <c r="J28" s="14"/>
      <c r="K28" s="14"/>
      <c r="L28" s="16"/>
      <c r="M28" s="15"/>
      <c r="N28" s="14"/>
      <c r="O28" s="14"/>
      <c r="P28" s="16"/>
      <c r="Q28" s="15"/>
      <c r="R28" s="14"/>
      <c r="S28" s="14"/>
      <c r="T28" s="16"/>
      <c r="U28" s="63"/>
      <c r="V28" s="61" t="s">
        <v>125</v>
      </c>
      <c r="W28" s="64"/>
      <c r="X28" s="65">
        <v>20000</v>
      </c>
      <c r="Y28" s="65">
        <v>88855</v>
      </c>
      <c r="Z28" s="66" t="s">
        <v>126</v>
      </c>
      <c r="AA28" s="67">
        <v>0</v>
      </c>
      <c r="AB28" s="68" t="s">
        <v>127</v>
      </c>
      <c r="AC28" s="9"/>
    </row>
    <row r="29" spans="1:29" ht="47.25" x14ac:dyDescent="0.25">
      <c r="A29" s="60" t="s">
        <v>45</v>
      </c>
      <c r="B29" s="61" t="s">
        <v>128</v>
      </c>
      <c r="C29" s="62" t="s">
        <v>129</v>
      </c>
      <c r="D29" s="62" t="s">
        <v>130</v>
      </c>
      <c r="E29" s="63"/>
      <c r="F29" s="14"/>
      <c r="G29" s="14"/>
      <c r="H29" s="14"/>
      <c r="I29" s="15"/>
      <c r="J29" s="14"/>
      <c r="K29" s="14"/>
      <c r="L29" s="16"/>
      <c r="M29" s="15"/>
      <c r="N29" s="14"/>
      <c r="O29" s="14"/>
      <c r="P29" s="16"/>
      <c r="Q29" s="15"/>
      <c r="R29" s="14"/>
      <c r="S29" s="14"/>
      <c r="T29" s="16"/>
      <c r="U29" s="63"/>
      <c r="V29" s="61" t="s">
        <v>125</v>
      </c>
      <c r="W29" s="64"/>
      <c r="X29" s="65">
        <v>20000</v>
      </c>
      <c r="Y29" s="65"/>
      <c r="Z29" s="66" t="s">
        <v>131</v>
      </c>
      <c r="AA29" s="67">
        <v>50000</v>
      </c>
      <c r="AB29" s="68" t="s">
        <v>127</v>
      </c>
      <c r="AC29" s="10" t="s">
        <v>132</v>
      </c>
    </row>
    <row r="30" spans="1:29" ht="47.25" x14ac:dyDescent="0.25">
      <c r="A30" s="60" t="s">
        <v>51</v>
      </c>
      <c r="B30" s="61" t="s">
        <v>133</v>
      </c>
      <c r="C30" s="62" t="s">
        <v>134</v>
      </c>
      <c r="D30" s="62" t="s">
        <v>100</v>
      </c>
      <c r="E30" s="63"/>
      <c r="F30" s="14"/>
      <c r="G30" s="14"/>
      <c r="H30" s="14"/>
      <c r="I30" s="15"/>
      <c r="J30" s="14"/>
      <c r="K30" s="14"/>
      <c r="L30" s="14"/>
      <c r="M30" s="15"/>
      <c r="N30" s="16"/>
      <c r="O30" s="16"/>
      <c r="P30" s="16"/>
      <c r="Q30" s="15"/>
      <c r="R30" s="14"/>
      <c r="S30" s="14"/>
      <c r="T30" s="14"/>
      <c r="U30" s="63"/>
      <c r="V30" s="61" t="s">
        <v>135</v>
      </c>
      <c r="W30" s="64"/>
      <c r="X30" s="65">
        <v>8358.0935945496421</v>
      </c>
      <c r="Y30" s="65">
        <v>0</v>
      </c>
      <c r="Z30" s="70"/>
      <c r="AA30" s="67">
        <v>0</v>
      </c>
      <c r="AB30" s="68" t="s">
        <v>136</v>
      </c>
      <c r="AC30" s="9"/>
    </row>
    <row r="31" spans="1:29" x14ac:dyDescent="0.25">
      <c r="A31" s="46" t="s">
        <v>137</v>
      </c>
      <c r="B31" s="47"/>
      <c r="C31" s="47"/>
      <c r="D31" s="47"/>
      <c r="E31" s="47"/>
      <c r="F31" s="47"/>
      <c r="G31" s="47"/>
      <c r="H31" s="47"/>
      <c r="I31" s="47"/>
      <c r="J31" s="47"/>
      <c r="K31" s="47"/>
      <c r="L31" s="47"/>
      <c r="M31" s="47"/>
      <c r="N31" s="47"/>
      <c r="O31" s="47"/>
      <c r="P31" s="47"/>
      <c r="Q31" s="47"/>
      <c r="R31" s="47"/>
      <c r="S31" s="47"/>
      <c r="T31" s="47"/>
      <c r="U31" s="47"/>
      <c r="V31" s="47"/>
      <c r="W31" s="47"/>
      <c r="X31" s="48">
        <f>X32+X47+X50+X56+X53</f>
        <v>395577.94939454872</v>
      </c>
      <c r="Y31" s="48">
        <f>Y32+Y47+Y50+Y56+Y53</f>
        <v>481920</v>
      </c>
      <c r="Z31" s="49"/>
      <c r="AA31" s="50">
        <f>AA32+AA47+AA50</f>
        <v>348276</v>
      </c>
      <c r="AB31" s="47"/>
      <c r="AC31" s="11"/>
    </row>
    <row r="32" spans="1:29" x14ac:dyDescent="0.25">
      <c r="A32" s="51" t="s">
        <v>138</v>
      </c>
      <c r="B32" s="52"/>
      <c r="C32" s="53"/>
      <c r="D32" s="54"/>
      <c r="E32" s="55"/>
      <c r="F32" s="55"/>
      <c r="G32" s="55"/>
      <c r="H32" s="55"/>
      <c r="I32" s="55"/>
      <c r="J32" s="55"/>
      <c r="K32" s="55"/>
      <c r="L32" s="55"/>
      <c r="M32" s="55"/>
      <c r="N32" s="55"/>
      <c r="O32" s="55"/>
      <c r="P32" s="55"/>
      <c r="Q32" s="55"/>
      <c r="R32" s="55"/>
      <c r="S32" s="55"/>
      <c r="T32" s="55"/>
      <c r="U32" s="55"/>
      <c r="V32" s="55"/>
      <c r="W32" s="55"/>
      <c r="X32" s="57">
        <f>SUM(X33:X46)</f>
        <v>131444.53058813306</v>
      </c>
      <c r="Y32" s="57">
        <f>SUM(Y33:Y46)</f>
        <v>0</v>
      </c>
      <c r="Z32" s="58"/>
      <c r="AA32" s="59">
        <f>SUM(AA33:AA46)</f>
        <v>97737</v>
      </c>
      <c r="AB32" s="55"/>
      <c r="AC32" s="11"/>
    </row>
    <row r="33" spans="1:29" ht="47.25" x14ac:dyDescent="0.25">
      <c r="A33" s="60" t="s">
        <v>38</v>
      </c>
      <c r="B33" s="61" t="s">
        <v>139</v>
      </c>
      <c r="C33" s="62" t="s">
        <v>140</v>
      </c>
      <c r="D33" s="62" t="s">
        <v>141</v>
      </c>
      <c r="E33" s="63"/>
      <c r="F33" s="14"/>
      <c r="G33" s="14"/>
      <c r="H33" s="14"/>
      <c r="I33" s="15"/>
      <c r="J33" s="16"/>
      <c r="K33" s="14"/>
      <c r="L33" s="14"/>
      <c r="M33" s="15"/>
      <c r="N33" s="14"/>
      <c r="O33" s="14"/>
      <c r="P33" s="16"/>
      <c r="Q33" s="15"/>
      <c r="R33" s="14"/>
      <c r="S33" s="14"/>
      <c r="T33" s="16"/>
      <c r="U33" s="63"/>
      <c r="V33" s="61" t="s">
        <v>142</v>
      </c>
      <c r="W33" s="64"/>
      <c r="X33" s="65">
        <v>6769</v>
      </c>
      <c r="Y33" s="65"/>
      <c r="Z33" s="66" t="s">
        <v>143</v>
      </c>
      <c r="AA33" s="67">
        <v>10000</v>
      </c>
      <c r="AB33" s="68" t="s">
        <v>144</v>
      </c>
      <c r="AC33" s="10" t="s">
        <v>145</v>
      </c>
    </row>
    <row r="34" spans="1:29" ht="47.25" x14ac:dyDescent="0.25">
      <c r="A34" s="60" t="s">
        <v>45</v>
      </c>
      <c r="B34" s="61" t="s">
        <v>146</v>
      </c>
      <c r="C34" s="62" t="s">
        <v>147</v>
      </c>
      <c r="D34" s="62" t="s">
        <v>100</v>
      </c>
      <c r="E34" s="63"/>
      <c r="F34" s="14"/>
      <c r="G34" s="14"/>
      <c r="H34" s="14"/>
      <c r="I34" s="15"/>
      <c r="J34" s="16"/>
      <c r="K34" s="14"/>
      <c r="L34" s="14"/>
      <c r="M34" s="15"/>
      <c r="N34" s="14"/>
      <c r="O34" s="14"/>
      <c r="P34" s="16"/>
      <c r="Q34" s="15"/>
      <c r="R34" s="14"/>
      <c r="S34" s="14"/>
      <c r="T34" s="16"/>
      <c r="U34" s="63"/>
      <c r="V34" s="61" t="s">
        <v>148</v>
      </c>
      <c r="W34" s="64"/>
      <c r="X34" s="65">
        <v>30000</v>
      </c>
      <c r="Y34" s="65"/>
      <c r="Z34" s="66" t="s">
        <v>114</v>
      </c>
      <c r="AA34" s="67">
        <v>40000</v>
      </c>
      <c r="AB34" s="68" t="s">
        <v>149</v>
      </c>
      <c r="AC34" s="10" t="s">
        <v>150</v>
      </c>
    </row>
    <row r="35" spans="1:29" ht="47.25" x14ac:dyDescent="0.25">
      <c r="A35" s="60" t="s">
        <v>51</v>
      </c>
      <c r="B35" s="61" t="s">
        <v>151</v>
      </c>
      <c r="C35" s="62" t="s">
        <v>152</v>
      </c>
      <c r="D35" s="62" t="s">
        <v>141</v>
      </c>
      <c r="E35" s="63"/>
      <c r="F35" s="14"/>
      <c r="G35" s="14"/>
      <c r="H35" s="16"/>
      <c r="I35" s="15"/>
      <c r="J35" s="14"/>
      <c r="K35" s="14"/>
      <c r="L35" s="14"/>
      <c r="M35" s="15"/>
      <c r="N35" s="14"/>
      <c r="O35" s="14"/>
      <c r="P35" s="16"/>
      <c r="Q35" s="15"/>
      <c r="R35" s="14"/>
      <c r="S35" s="14"/>
      <c r="T35" s="16"/>
      <c r="U35" s="63"/>
      <c r="V35" s="61" t="s">
        <v>153</v>
      </c>
      <c r="W35" s="64"/>
      <c r="X35" s="65">
        <v>6833.603422175539</v>
      </c>
      <c r="Y35" s="65">
        <v>0</v>
      </c>
      <c r="Z35" s="70"/>
      <c r="AA35" s="67">
        <v>0</v>
      </c>
      <c r="AB35" s="68" t="s">
        <v>154</v>
      </c>
      <c r="AC35" s="9"/>
    </row>
    <row r="36" spans="1:29" ht="47.25" x14ac:dyDescent="0.25">
      <c r="A36" s="60" t="s">
        <v>57</v>
      </c>
      <c r="B36" s="61" t="s">
        <v>155</v>
      </c>
      <c r="C36" s="62" t="s">
        <v>156</v>
      </c>
      <c r="D36" s="62" t="s">
        <v>157</v>
      </c>
      <c r="E36" s="63"/>
      <c r="F36" s="14"/>
      <c r="G36" s="14"/>
      <c r="H36" s="14"/>
      <c r="I36" s="15"/>
      <c r="J36" s="16"/>
      <c r="K36" s="14"/>
      <c r="L36" s="14"/>
      <c r="M36" s="15"/>
      <c r="N36" s="16"/>
      <c r="O36" s="14"/>
      <c r="P36" s="14"/>
      <c r="Q36" s="15"/>
      <c r="R36" s="14"/>
      <c r="S36" s="14"/>
      <c r="T36" s="14"/>
      <c r="U36" s="63"/>
      <c r="V36" s="61" t="s">
        <v>158</v>
      </c>
      <c r="W36" s="64"/>
      <c r="X36" s="65">
        <v>2891.0431628902511</v>
      </c>
      <c r="Y36" s="65">
        <v>0</v>
      </c>
      <c r="Z36" s="70"/>
      <c r="AA36" s="67">
        <v>0</v>
      </c>
      <c r="AB36" s="68" t="s">
        <v>159</v>
      </c>
      <c r="AC36" s="9"/>
    </row>
    <row r="37" spans="1:29" ht="31.5" x14ac:dyDescent="0.25">
      <c r="A37" s="60" t="s">
        <v>62</v>
      </c>
      <c r="B37" s="61" t="s">
        <v>160</v>
      </c>
      <c r="C37" s="62" t="s">
        <v>161</v>
      </c>
      <c r="D37" s="69"/>
      <c r="E37" s="63"/>
      <c r="F37" s="14"/>
      <c r="G37" s="14"/>
      <c r="H37" s="16"/>
      <c r="I37" s="15"/>
      <c r="J37" s="14"/>
      <c r="K37" s="14"/>
      <c r="L37" s="16"/>
      <c r="M37" s="15"/>
      <c r="N37" s="14"/>
      <c r="O37" s="14"/>
      <c r="P37" s="14"/>
      <c r="Q37" s="15"/>
      <c r="R37" s="14"/>
      <c r="S37" s="14"/>
      <c r="T37" s="14"/>
      <c r="U37" s="63"/>
      <c r="V37" s="61" t="s">
        <v>162</v>
      </c>
      <c r="W37" s="64"/>
      <c r="X37" s="65">
        <v>60000</v>
      </c>
      <c r="Y37" s="65"/>
      <c r="Z37" s="66" t="s">
        <v>163</v>
      </c>
      <c r="AA37" s="67">
        <v>25000</v>
      </c>
      <c r="AB37" s="68" t="s">
        <v>164</v>
      </c>
      <c r="AC37" s="10" t="s">
        <v>383</v>
      </c>
    </row>
    <row r="38" spans="1:29" ht="47.25" x14ac:dyDescent="0.25">
      <c r="A38" s="60" t="s">
        <v>165</v>
      </c>
      <c r="B38" s="61" t="s">
        <v>166</v>
      </c>
      <c r="C38" s="62" t="s">
        <v>167</v>
      </c>
      <c r="D38" s="62" t="s">
        <v>168</v>
      </c>
      <c r="E38" s="63"/>
      <c r="F38" s="14"/>
      <c r="G38" s="14"/>
      <c r="H38" s="14"/>
      <c r="I38" s="15"/>
      <c r="J38" s="14"/>
      <c r="K38" s="14"/>
      <c r="L38" s="14"/>
      <c r="M38" s="15"/>
      <c r="N38" s="16"/>
      <c r="O38" s="14"/>
      <c r="P38" s="14"/>
      <c r="Q38" s="15"/>
      <c r="R38" s="14"/>
      <c r="S38" s="14"/>
      <c r="T38" s="14"/>
      <c r="U38" s="63"/>
      <c r="V38" s="61" t="s">
        <v>169</v>
      </c>
      <c r="W38" s="64"/>
      <c r="X38" s="65">
        <v>2286.7352585611561</v>
      </c>
      <c r="Y38" s="65">
        <v>0</v>
      </c>
      <c r="Z38" s="70"/>
      <c r="AA38" s="67">
        <v>0</v>
      </c>
      <c r="AB38" s="68" t="s">
        <v>170</v>
      </c>
      <c r="AC38" s="9"/>
    </row>
    <row r="39" spans="1:29" ht="47.25" x14ac:dyDescent="0.25">
      <c r="A39" s="60" t="s">
        <v>68</v>
      </c>
      <c r="B39" s="61" t="s">
        <v>171</v>
      </c>
      <c r="C39" s="62" t="s">
        <v>172</v>
      </c>
      <c r="D39" s="62" t="s">
        <v>141</v>
      </c>
      <c r="E39" s="63"/>
      <c r="F39" s="14"/>
      <c r="G39" s="14"/>
      <c r="H39" s="14"/>
      <c r="I39" s="15"/>
      <c r="J39" s="14"/>
      <c r="K39" s="16"/>
      <c r="L39" s="14"/>
      <c r="M39" s="15"/>
      <c r="N39" s="14"/>
      <c r="O39" s="16"/>
      <c r="P39" s="14"/>
      <c r="Q39" s="15"/>
      <c r="R39" s="14"/>
      <c r="S39" s="14"/>
      <c r="T39" s="14"/>
      <c r="U39" s="63"/>
      <c r="V39" s="61" t="s">
        <v>173</v>
      </c>
      <c r="W39" s="64"/>
      <c r="X39" s="65">
        <f>2674</f>
        <v>2674</v>
      </c>
      <c r="Y39" s="65"/>
      <c r="Z39" s="66" t="s">
        <v>174</v>
      </c>
      <c r="AA39" s="67">
        <v>15000</v>
      </c>
      <c r="AB39" s="68" t="s">
        <v>164</v>
      </c>
      <c r="AC39" s="10" t="s">
        <v>175</v>
      </c>
    </row>
    <row r="40" spans="1:29" ht="47.25" x14ac:dyDescent="0.25">
      <c r="A40" s="60" t="s">
        <v>76</v>
      </c>
      <c r="B40" s="61" t="s">
        <v>176</v>
      </c>
      <c r="C40" s="62" t="s">
        <v>177</v>
      </c>
      <c r="D40" s="62" t="s">
        <v>141</v>
      </c>
      <c r="E40" s="63"/>
      <c r="F40" s="14"/>
      <c r="G40" s="14"/>
      <c r="H40" s="16"/>
      <c r="I40" s="15"/>
      <c r="J40" s="14"/>
      <c r="K40" s="14"/>
      <c r="L40" s="14"/>
      <c r="M40" s="15"/>
      <c r="N40" s="14"/>
      <c r="O40" s="14"/>
      <c r="P40" s="14"/>
      <c r="Q40" s="15"/>
      <c r="R40" s="14"/>
      <c r="S40" s="14"/>
      <c r="T40" s="14"/>
      <c r="U40" s="63"/>
      <c r="V40" s="61" t="s">
        <v>178</v>
      </c>
      <c r="W40" s="64"/>
      <c r="X40" s="65">
        <v>2168.2823721676882</v>
      </c>
      <c r="Y40" s="65">
        <v>0</v>
      </c>
      <c r="Z40" s="70"/>
      <c r="AA40" s="67">
        <v>0</v>
      </c>
      <c r="AB40" s="68" t="s">
        <v>179</v>
      </c>
      <c r="AC40" s="9"/>
    </row>
    <row r="41" spans="1:29" ht="47.25" x14ac:dyDescent="0.25">
      <c r="A41" s="60" t="s">
        <v>80</v>
      </c>
      <c r="B41" s="61" t="s">
        <v>180</v>
      </c>
      <c r="C41" s="62" t="s">
        <v>181</v>
      </c>
      <c r="D41" s="69"/>
      <c r="E41" s="63"/>
      <c r="F41" s="14"/>
      <c r="G41" s="14"/>
      <c r="H41" s="16"/>
      <c r="I41" s="15"/>
      <c r="J41" s="14"/>
      <c r="K41" s="14"/>
      <c r="L41" s="16"/>
      <c r="M41" s="15"/>
      <c r="N41" s="14"/>
      <c r="O41" s="14"/>
      <c r="P41" s="16"/>
      <c r="Q41" s="15"/>
      <c r="R41" s="14"/>
      <c r="S41" s="14"/>
      <c r="T41" s="16"/>
      <c r="U41" s="63"/>
      <c r="V41" s="61" t="s">
        <v>182</v>
      </c>
      <c r="W41" s="64"/>
      <c r="X41" s="65">
        <v>7228.4463768204323</v>
      </c>
      <c r="Y41" s="65">
        <v>0</v>
      </c>
      <c r="Z41" s="70"/>
      <c r="AA41" s="67">
        <v>0</v>
      </c>
      <c r="AB41" s="68" t="s">
        <v>164</v>
      </c>
      <c r="AC41" s="9"/>
    </row>
    <row r="42" spans="1:29" ht="31.5" x14ac:dyDescent="0.25">
      <c r="A42" s="60" t="s">
        <v>86</v>
      </c>
      <c r="B42" s="61" t="s">
        <v>183</v>
      </c>
      <c r="C42" s="62" t="s">
        <v>184</v>
      </c>
      <c r="D42" s="62" t="s">
        <v>185</v>
      </c>
      <c r="E42" s="63"/>
      <c r="F42" s="14"/>
      <c r="G42" s="14"/>
      <c r="H42" s="14"/>
      <c r="I42" s="15"/>
      <c r="J42" s="14"/>
      <c r="K42" s="14"/>
      <c r="L42" s="14"/>
      <c r="M42" s="15"/>
      <c r="N42" s="16"/>
      <c r="O42" s="14"/>
      <c r="P42" s="14"/>
      <c r="Q42" s="15"/>
      <c r="R42" s="14"/>
      <c r="S42" s="14"/>
      <c r="T42" s="14"/>
      <c r="U42" s="63"/>
      <c r="V42" s="61" t="s">
        <v>186</v>
      </c>
      <c r="W42" s="64"/>
      <c r="X42" s="65">
        <v>1257.70439220864</v>
      </c>
      <c r="Y42" s="65">
        <v>0</v>
      </c>
      <c r="Z42" s="70"/>
      <c r="AA42" s="67">
        <v>0</v>
      </c>
      <c r="AB42" s="68" t="s">
        <v>187</v>
      </c>
      <c r="AC42" s="9"/>
    </row>
    <row r="43" spans="1:29" ht="63" x14ac:dyDescent="0.25">
      <c r="A43" s="60" t="s">
        <v>93</v>
      </c>
      <c r="B43" s="61" t="s">
        <v>188</v>
      </c>
      <c r="C43" s="62" t="s">
        <v>189</v>
      </c>
      <c r="D43" s="62" t="s">
        <v>141</v>
      </c>
      <c r="E43" s="63"/>
      <c r="F43" s="14"/>
      <c r="G43" s="14"/>
      <c r="H43" s="16"/>
      <c r="I43" s="15"/>
      <c r="J43" s="14"/>
      <c r="K43" s="14"/>
      <c r="L43" s="16"/>
      <c r="M43" s="15"/>
      <c r="N43" s="14"/>
      <c r="O43" s="14"/>
      <c r="P43" s="16"/>
      <c r="Q43" s="15"/>
      <c r="R43" s="14"/>
      <c r="S43" s="14"/>
      <c r="T43" s="16"/>
      <c r="U43" s="63"/>
      <c r="V43" s="61" t="s">
        <v>190</v>
      </c>
      <c r="W43" s="64"/>
      <c r="X43" s="65">
        <v>3048.9803447482082</v>
      </c>
      <c r="Y43" s="65">
        <v>0</v>
      </c>
      <c r="Z43" s="70"/>
      <c r="AA43" s="67">
        <v>0</v>
      </c>
      <c r="AB43" s="68" t="s">
        <v>191</v>
      </c>
      <c r="AC43" s="9"/>
    </row>
    <row r="44" spans="1:29" ht="31.5" x14ac:dyDescent="0.25">
      <c r="A44" s="60" t="s">
        <v>192</v>
      </c>
      <c r="B44" s="61" t="s">
        <v>193</v>
      </c>
      <c r="C44" s="62" t="s">
        <v>194</v>
      </c>
      <c r="D44" s="62" t="s">
        <v>141</v>
      </c>
      <c r="E44" s="63"/>
      <c r="F44" s="14"/>
      <c r="G44" s="14"/>
      <c r="H44" s="14"/>
      <c r="I44" s="15"/>
      <c r="J44" s="16"/>
      <c r="K44" s="14"/>
      <c r="L44" s="14"/>
      <c r="M44" s="15"/>
      <c r="N44" s="14"/>
      <c r="O44" s="14"/>
      <c r="P44" s="14"/>
      <c r="Q44" s="15"/>
      <c r="R44" s="14"/>
      <c r="S44" s="14"/>
      <c r="T44" s="14"/>
      <c r="U44" s="63"/>
      <c r="V44" s="61" t="s">
        <v>195</v>
      </c>
      <c r="W44" s="64"/>
      <c r="X44" s="65">
        <v>2286.7352585611561</v>
      </c>
      <c r="Y44" s="65">
        <v>0</v>
      </c>
      <c r="Z44" s="70"/>
      <c r="AA44" s="67">
        <v>0</v>
      </c>
      <c r="AB44" s="68" t="s">
        <v>74</v>
      </c>
      <c r="AC44" s="9"/>
    </row>
    <row r="45" spans="1:29" ht="63" x14ac:dyDescent="0.25">
      <c r="A45" s="60" t="s">
        <v>196</v>
      </c>
      <c r="B45" s="61" t="s">
        <v>197</v>
      </c>
      <c r="C45" s="62" t="s">
        <v>198</v>
      </c>
      <c r="D45" s="69"/>
      <c r="E45" s="63"/>
      <c r="F45" s="14"/>
      <c r="G45" s="14"/>
      <c r="H45" s="16"/>
      <c r="I45" s="15"/>
      <c r="J45" s="14"/>
      <c r="K45" s="14"/>
      <c r="L45" s="16"/>
      <c r="M45" s="15"/>
      <c r="N45" s="14"/>
      <c r="O45" s="14"/>
      <c r="P45" s="16"/>
      <c r="Q45" s="15"/>
      <c r="R45" s="14"/>
      <c r="S45" s="14"/>
      <c r="T45" s="14"/>
      <c r="U45" s="63"/>
      <c r="V45" s="61" t="s">
        <v>199</v>
      </c>
      <c r="W45" s="64"/>
      <c r="X45" s="65">
        <v>2000</v>
      </c>
      <c r="Y45" s="65"/>
      <c r="Z45" s="66" t="s">
        <v>131</v>
      </c>
      <c r="AA45" s="65">
        <v>5558</v>
      </c>
      <c r="AB45" s="68" t="s">
        <v>200</v>
      </c>
      <c r="AC45" s="10" t="s">
        <v>150</v>
      </c>
    </row>
    <row r="46" spans="1:29" ht="78.75" x14ac:dyDescent="0.25">
      <c r="A46" s="60" t="s">
        <v>201</v>
      </c>
      <c r="B46" s="61" t="s">
        <v>202</v>
      </c>
      <c r="C46" s="62" t="s">
        <v>203</v>
      </c>
      <c r="D46" s="69"/>
      <c r="E46" s="63"/>
      <c r="F46" s="14"/>
      <c r="G46" s="14"/>
      <c r="H46" s="14"/>
      <c r="I46" s="15"/>
      <c r="J46" s="16"/>
      <c r="K46" s="14"/>
      <c r="L46" s="14"/>
      <c r="M46" s="15"/>
      <c r="N46" s="16"/>
      <c r="O46" s="14"/>
      <c r="P46" s="14"/>
      <c r="Q46" s="15"/>
      <c r="R46" s="14"/>
      <c r="S46" s="14"/>
      <c r="T46" s="14"/>
      <c r="U46" s="63"/>
      <c r="V46" s="61" t="s">
        <v>204</v>
      </c>
      <c r="W46" s="64"/>
      <c r="X46" s="65">
        <v>2000</v>
      </c>
      <c r="Y46" s="65"/>
      <c r="Z46" s="66" t="s">
        <v>131</v>
      </c>
      <c r="AA46" s="65">
        <v>2179</v>
      </c>
      <c r="AB46" s="68" t="s">
        <v>205</v>
      </c>
      <c r="AC46" s="10" t="s">
        <v>150</v>
      </c>
    </row>
    <row r="47" spans="1:29" x14ac:dyDescent="0.25">
      <c r="A47" s="51" t="s">
        <v>206</v>
      </c>
      <c r="B47" s="52"/>
      <c r="C47" s="53"/>
      <c r="D47" s="54"/>
      <c r="E47" s="55"/>
      <c r="F47" s="55"/>
      <c r="G47" s="55"/>
      <c r="H47" s="55"/>
      <c r="I47" s="55"/>
      <c r="J47" s="55"/>
      <c r="K47" s="55"/>
      <c r="L47" s="55"/>
      <c r="M47" s="55"/>
      <c r="N47" s="55"/>
      <c r="O47" s="55"/>
      <c r="P47" s="55"/>
      <c r="Q47" s="55"/>
      <c r="R47" s="55"/>
      <c r="S47" s="55"/>
      <c r="T47" s="55"/>
      <c r="U47" s="55"/>
      <c r="V47" s="55"/>
      <c r="W47" s="55"/>
      <c r="X47" s="57">
        <f>X48+X49</f>
        <v>19133.418806415662</v>
      </c>
      <c r="Y47" s="57">
        <f t="shared" ref="Y47:AA47" si="0">Y48+Y49</f>
        <v>0</v>
      </c>
      <c r="Z47" s="57"/>
      <c r="AA47" s="57">
        <f t="shared" si="0"/>
        <v>60000</v>
      </c>
      <c r="AB47" s="55"/>
      <c r="AC47" s="11"/>
    </row>
    <row r="48" spans="1:29" ht="63" x14ac:dyDescent="0.25">
      <c r="A48" s="60" t="s">
        <v>38</v>
      </c>
      <c r="B48" s="61" t="s">
        <v>207</v>
      </c>
      <c r="C48" s="62" t="s">
        <v>208</v>
      </c>
      <c r="D48" s="62" t="s">
        <v>209</v>
      </c>
      <c r="E48" s="63"/>
      <c r="F48" s="14"/>
      <c r="G48" s="14"/>
      <c r="H48" s="14"/>
      <c r="I48" s="15"/>
      <c r="J48" s="14"/>
      <c r="K48" s="14"/>
      <c r="L48" s="14"/>
      <c r="M48" s="15"/>
      <c r="N48" s="14"/>
      <c r="O48" s="16"/>
      <c r="P48" s="16"/>
      <c r="Q48" s="15"/>
      <c r="R48" s="14"/>
      <c r="S48" s="14"/>
      <c r="T48" s="14"/>
      <c r="U48" s="63"/>
      <c r="V48" s="61" t="s">
        <v>210</v>
      </c>
      <c r="W48" s="64"/>
      <c r="X48" s="65">
        <v>8804.4643170207801</v>
      </c>
      <c r="Y48" s="65"/>
      <c r="Z48" s="66" t="s">
        <v>131</v>
      </c>
      <c r="AA48" s="67">
        <v>30000</v>
      </c>
      <c r="AB48" s="68" t="s">
        <v>67</v>
      </c>
      <c r="AC48" s="10" t="s">
        <v>211</v>
      </c>
    </row>
    <row r="49" spans="1:29" ht="63" x14ac:dyDescent="0.25">
      <c r="A49" s="60" t="s">
        <v>45</v>
      </c>
      <c r="B49" s="61" t="s">
        <v>212</v>
      </c>
      <c r="C49" s="62" t="s">
        <v>208</v>
      </c>
      <c r="D49" s="62" t="s">
        <v>209</v>
      </c>
      <c r="E49" s="63"/>
      <c r="F49" s="14"/>
      <c r="G49" s="14"/>
      <c r="H49" s="14"/>
      <c r="I49" s="15"/>
      <c r="J49" s="14"/>
      <c r="K49" s="14"/>
      <c r="L49" s="14"/>
      <c r="M49" s="15"/>
      <c r="N49" s="14"/>
      <c r="O49" s="16"/>
      <c r="P49" s="16"/>
      <c r="Q49" s="15"/>
      <c r="R49" s="14"/>
      <c r="S49" s="14"/>
      <c r="T49" s="14"/>
      <c r="U49" s="63"/>
      <c r="V49" s="61" t="s">
        <v>210</v>
      </c>
      <c r="W49" s="64"/>
      <c r="X49" s="65">
        <v>10328.954489394884</v>
      </c>
      <c r="Y49" s="65"/>
      <c r="Z49" s="66" t="s">
        <v>131</v>
      </c>
      <c r="AA49" s="67">
        <v>30000</v>
      </c>
      <c r="AB49" s="68" t="s">
        <v>67</v>
      </c>
      <c r="AC49" s="9"/>
    </row>
    <row r="50" spans="1:29" x14ac:dyDescent="0.25">
      <c r="A50" s="51" t="s">
        <v>375</v>
      </c>
      <c r="B50" s="52"/>
      <c r="C50" s="53"/>
      <c r="D50" s="54"/>
      <c r="E50" s="55"/>
      <c r="F50" s="55"/>
      <c r="G50" s="55"/>
      <c r="H50" s="55"/>
      <c r="I50" s="55"/>
      <c r="J50" s="55"/>
      <c r="K50" s="55"/>
      <c r="L50" s="55"/>
      <c r="M50" s="55"/>
      <c r="N50" s="55"/>
      <c r="O50" s="55"/>
      <c r="P50" s="55"/>
      <c r="Q50" s="55"/>
      <c r="R50" s="55"/>
      <c r="S50" s="55"/>
      <c r="T50" s="55"/>
      <c r="U50" s="55"/>
      <c r="V50" s="55"/>
      <c r="W50" s="55"/>
      <c r="X50" s="57">
        <f>SUM(X51:X52)</f>
        <v>35000</v>
      </c>
      <c r="Y50" s="57">
        <f>SUM(Y51:Y52)</f>
        <v>0</v>
      </c>
      <c r="Z50" s="58"/>
      <c r="AA50" s="59">
        <f>SUM(AA51:AA55)</f>
        <v>190539</v>
      </c>
      <c r="AB50" s="55"/>
      <c r="AC50" s="11"/>
    </row>
    <row r="51" spans="1:29" ht="94.5" x14ac:dyDescent="0.25">
      <c r="A51" s="60" t="s">
        <v>38</v>
      </c>
      <c r="B51" s="61" t="s">
        <v>213</v>
      </c>
      <c r="C51" s="62" t="s">
        <v>214</v>
      </c>
      <c r="D51" s="62" t="s">
        <v>215</v>
      </c>
      <c r="E51" s="63"/>
      <c r="F51" s="14"/>
      <c r="G51" s="14"/>
      <c r="H51" s="14"/>
      <c r="I51" s="15"/>
      <c r="J51" s="16"/>
      <c r="K51" s="14"/>
      <c r="L51" s="14"/>
      <c r="M51" s="15"/>
      <c r="N51" s="14"/>
      <c r="O51" s="14"/>
      <c r="P51" s="16"/>
      <c r="Q51" s="15"/>
      <c r="R51" s="14"/>
      <c r="S51" s="14"/>
      <c r="T51" s="14"/>
      <c r="U51" s="63"/>
      <c r="V51" s="61" t="s">
        <v>216</v>
      </c>
      <c r="W51" s="64"/>
      <c r="X51" s="65">
        <v>20000</v>
      </c>
      <c r="Y51" s="65">
        <v>0</v>
      </c>
      <c r="Z51" s="70"/>
      <c r="AA51" s="67">
        <v>0</v>
      </c>
      <c r="AB51" s="68" t="s">
        <v>217</v>
      </c>
      <c r="AC51" s="9"/>
    </row>
    <row r="52" spans="1:29" ht="78.75" x14ac:dyDescent="0.25">
      <c r="A52" s="60" t="s">
        <v>45</v>
      </c>
      <c r="B52" s="61" t="s">
        <v>218</v>
      </c>
      <c r="C52" s="62" t="s">
        <v>219</v>
      </c>
      <c r="D52" s="62" t="s">
        <v>215</v>
      </c>
      <c r="E52" s="63"/>
      <c r="F52" s="14"/>
      <c r="G52" s="14"/>
      <c r="H52" s="14"/>
      <c r="I52" s="15"/>
      <c r="J52" s="14"/>
      <c r="K52" s="14"/>
      <c r="L52" s="16"/>
      <c r="M52" s="15"/>
      <c r="N52" s="14"/>
      <c r="O52" s="14"/>
      <c r="P52" s="14"/>
      <c r="Q52" s="15"/>
      <c r="R52" s="14"/>
      <c r="S52" s="14"/>
      <c r="T52" s="16"/>
      <c r="U52" s="63"/>
      <c r="V52" s="61" t="s">
        <v>216</v>
      </c>
      <c r="W52" s="60" t="s">
        <v>220</v>
      </c>
      <c r="X52" s="65">
        <v>15000</v>
      </c>
      <c r="Y52" s="65"/>
      <c r="Z52" s="66" t="s">
        <v>49</v>
      </c>
      <c r="AA52" s="65">
        <v>18539</v>
      </c>
      <c r="AB52" s="68" t="s">
        <v>221</v>
      </c>
      <c r="AC52" s="10" t="s">
        <v>150</v>
      </c>
    </row>
    <row r="53" spans="1:29" x14ac:dyDescent="0.25">
      <c r="A53" s="51" t="s">
        <v>387</v>
      </c>
      <c r="B53" s="52"/>
      <c r="C53" s="53"/>
      <c r="D53" s="54"/>
      <c r="E53" s="55"/>
      <c r="F53" s="55"/>
      <c r="G53" s="55"/>
      <c r="H53" s="55"/>
      <c r="I53" s="55"/>
      <c r="J53" s="55"/>
      <c r="K53" s="55"/>
      <c r="L53" s="55"/>
      <c r="M53" s="55"/>
      <c r="N53" s="55"/>
      <c r="O53" s="55"/>
      <c r="P53" s="55"/>
      <c r="Q53" s="55"/>
      <c r="R53" s="55"/>
      <c r="S53" s="55"/>
      <c r="T53" s="55"/>
      <c r="U53" s="55"/>
      <c r="V53" s="55"/>
      <c r="W53" s="55"/>
      <c r="X53" s="57">
        <f>SUM(X54:X55)</f>
        <v>210000</v>
      </c>
      <c r="Y53" s="57">
        <f>SUM(Y54:Y55)</f>
        <v>0</v>
      </c>
      <c r="Z53" s="58"/>
      <c r="AA53" s="59">
        <f>SUM(AA54:AA58)</f>
        <v>112000</v>
      </c>
      <c r="AB53" s="55"/>
      <c r="AC53" s="11"/>
    </row>
    <row r="54" spans="1:29" ht="47.25" x14ac:dyDescent="0.25">
      <c r="A54" s="60" t="s">
        <v>45</v>
      </c>
      <c r="B54" s="61" t="s">
        <v>378</v>
      </c>
      <c r="C54" s="62" t="s">
        <v>377</v>
      </c>
      <c r="D54" s="62" t="s">
        <v>215</v>
      </c>
      <c r="E54" s="63"/>
      <c r="F54" s="16"/>
      <c r="G54" s="16"/>
      <c r="H54" s="16"/>
      <c r="I54" s="15"/>
      <c r="J54" s="16"/>
      <c r="K54" s="16"/>
      <c r="L54" s="16"/>
      <c r="M54" s="15"/>
      <c r="N54" s="16"/>
      <c r="O54" s="16"/>
      <c r="P54" s="16"/>
      <c r="Q54" s="15"/>
      <c r="R54" s="16"/>
      <c r="S54" s="16"/>
      <c r="T54" s="16"/>
      <c r="U54" s="63"/>
      <c r="V54" s="61" t="s">
        <v>379</v>
      </c>
      <c r="W54" s="64"/>
      <c r="X54" s="65">
        <v>110000</v>
      </c>
      <c r="Y54" s="65"/>
      <c r="Z54" s="66" t="s">
        <v>131</v>
      </c>
      <c r="AA54" s="65">
        <v>30000</v>
      </c>
      <c r="AB54" s="68" t="s">
        <v>222</v>
      </c>
      <c r="AC54" s="10" t="s">
        <v>223</v>
      </c>
    </row>
    <row r="55" spans="1:29" ht="63" x14ac:dyDescent="0.25">
      <c r="A55" s="60" t="s">
        <v>51</v>
      </c>
      <c r="B55" s="61" t="s">
        <v>376</v>
      </c>
      <c r="C55" s="62" t="s">
        <v>377</v>
      </c>
      <c r="D55" s="62" t="s">
        <v>215</v>
      </c>
      <c r="E55" s="63"/>
      <c r="F55" s="16"/>
      <c r="G55" s="16"/>
      <c r="H55" s="16"/>
      <c r="I55" s="15"/>
      <c r="J55" s="16"/>
      <c r="K55" s="16"/>
      <c r="L55" s="16"/>
      <c r="M55" s="15"/>
      <c r="N55" s="16"/>
      <c r="O55" s="16"/>
      <c r="P55" s="16"/>
      <c r="Q55" s="15"/>
      <c r="R55" s="16"/>
      <c r="S55" s="16"/>
      <c r="T55" s="16"/>
      <c r="U55" s="63"/>
      <c r="V55" s="61" t="s">
        <v>380</v>
      </c>
      <c r="W55" s="64"/>
      <c r="X55" s="65">
        <v>100000</v>
      </c>
      <c r="Y55" s="65"/>
      <c r="Z55" s="66" t="s">
        <v>131</v>
      </c>
      <c r="AA55" s="65">
        <v>30000</v>
      </c>
      <c r="AB55" s="68" t="s">
        <v>222</v>
      </c>
      <c r="AC55" s="10" t="s">
        <v>223</v>
      </c>
    </row>
    <row r="56" spans="1:29" x14ac:dyDescent="0.25">
      <c r="A56" s="51" t="s">
        <v>388</v>
      </c>
      <c r="B56" s="52"/>
      <c r="C56" s="53"/>
      <c r="D56" s="54"/>
      <c r="E56" s="55"/>
      <c r="F56" s="55"/>
      <c r="G56" s="55"/>
      <c r="H56" s="55"/>
      <c r="I56" s="55"/>
      <c r="J56" s="55"/>
      <c r="K56" s="55"/>
      <c r="L56" s="55"/>
      <c r="M56" s="55"/>
      <c r="N56" s="55"/>
      <c r="O56" s="55"/>
      <c r="P56" s="55"/>
      <c r="Q56" s="55"/>
      <c r="R56" s="55"/>
      <c r="S56" s="55"/>
      <c r="T56" s="55"/>
      <c r="U56" s="55"/>
      <c r="V56" s="55"/>
      <c r="W56" s="55"/>
      <c r="X56" s="57">
        <f>SUM(X57:X60)</f>
        <v>0</v>
      </c>
      <c r="Y56" s="57">
        <f>SUM(Y57:Y60)</f>
        <v>481920</v>
      </c>
      <c r="Z56" s="58"/>
      <c r="AA56" s="59">
        <f>SUM(AA57:AA61)</f>
        <v>52000</v>
      </c>
      <c r="AB56" s="55"/>
      <c r="AC56" s="11"/>
    </row>
    <row r="57" spans="1:29" x14ac:dyDescent="0.25">
      <c r="A57" s="60" t="s">
        <v>38</v>
      </c>
      <c r="B57" s="61" t="s">
        <v>224</v>
      </c>
      <c r="C57" s="62" t="s">
        <v>225</v>
      </c>
      <c r="D57" s="69"/>
      <c r="E57" s="63"/>
      <c r="F57" s="16"/>
      <c r="G57" s="14"/>
      <c r="H57" s="14"/>
      <c r="I57" s="15"/>
      <c r="J57" s="14"/>
      <c r="K57" s="14"/>
      <c r="L57" s="16"/>
      <c r="M57" s="15"/>
      <c r="N57" s="14"/>
      <c r="O57" s="14"/>
      <c r="P57" s="14"/>
      <c r="Q57" s="15"/>
      <c r="R57" s="14"/>
      <c r="S57" s="14"/>
      <c r="T57" s="16"/>
      <c r="U57" s="63"/>
      <c r="V57" s="71"/>
      <c r="W57" s="64"/>
      <c r="X57" s="65">
        <v>0</v>
      </c>
      <c r="Y57" s="65">
        <v>242000</v>
      </c>
      <c r="Z57" s="66" t="s">
        <v>226</v>
      </c>
      <c r="AA57" s="67"/>
      <c r="AB57" s="72"/>
      <c r="AC57" s="9"/>
    </row>
    <row r="58" spans="1:29" ht="45" x14ac:dyDescent="0.25">
      <c r="A58" s="60" t="s">
        <v>45</v>
      </c>
      <c r="B58" s="61" t="s">
        <v>227</v>
      </c>
      <c r="C58" s="62" t="s">
        <v>228</v>
      </c>
      <c r="D58" s="69"/>
      <c r="E58" s="63"/>
      <c r="F58" s="16"/>
      <c r="G58" s="14"/>
      <c r="H58" s="14"/>
      <c r="I58" s="15"/>
      <c r="J58" s="14"/>
      <c r="K58" s="14"/>
      <c r="L58" s="16"/>
      <c r="M58" s="15"/>
      <c r="N58" s="14"/>
      <c r="O58" s="14"/>
      <c r="P58" s="14"/>
      <c r="Q58" s="15"/>
      <c r="R58" s="14"/>
      <c r="S58" s="14"/>
      <c r="T58" s="16"/>
      <c r="U58" s="63"/>
      <c r="V58" s="71"/>
      <c r="W58" s="64"/>
      <c r="X58" s="65">
        <v>0</v>
      </c>
      <c r="Y58" s="65">
        <v>239920</v>
      </c>
      <c r="Z58" s="66" t="s">
        <v>229</v>
      </c>
      <c r="AA58" s="67"/>
      <c r="AB58" s="72"/>
      <c r="AC58" s="10" t="s">
        <v>230</v>
      </c>
    </row>
    <row r="59" spans="1:29" ht="31.5" x14ac:dyDescent="0.25">
      <c r="A59" s="60" t="s">
        <v>51</v>
      </c>
      <c r="B59" s="61" t="s">
        <v>231</v>
      </c>
      <c r="C59" s="62" t="s">
        <v>232</v>
      </c>
      <c r="D59" s="69"/>
      <c r="E59" s="63"/>
      <c r="F59" s="16"/>
      <c r="G59" s="14"/>
      <c r="H59" s="14"/>
      <c r="I59" s="15"/>
      <c r="J59" s="14"/>
      <c r="K59" s="14"/>
      <c r="L59" s="16"/>
      <c r="M59" s="15"/>
      <c r="N59" s="14"/>
      <c r="O59" s="14"/>
      <c r="P59" s="14"/>
      <c r="Q59" s="15"/>
      <c r="R59" s="14"/>
      <c r="S59" s="14"/>
      <c r="T59" s="16"/>
      <c r="U59" s="63"/>
      <c r="V59" s="71"/>
      <c r="W59" s="64"/>
      <c r="X59" s="65">
        <v>0</v>
      </c>
      <c r="Y59" s="65"/>
      <c r="Z59" s="70"/>
      <c r="AA59" s="67"/>
      <c r="AB59" s="72"/>
      <c r="AC59" s="10" t="s">
        <v>233</v>
      </c>
    </row>
    <row r="60" spans="1:29" ht="47.25" x14ac:dyDescent="0.25">
      <c r="A60" s="60" t="s">
        <v>57</v>
      </c>
      <c r="B60" s="61" t="s">
        <v>234</v>
      </c>
      <c r="C60" s="62" t="s">
        <v>235</v>
      </c>
      <c r="D60" s="69"/>
      <c r="E60" s="63"/>
      <c r="F60" s="16"/>
      <c r="G60" s="14"/>
      <c r="H60" s="14"/>
      <c r="I60" s="15"/>
      <c r="J60" s="14"/>
      <c r="K60" s="14"/>
      <c r="L60" s="16"/>
      <c r="M60" s="15"/>
      <c r="N60" s="14"/>
      <c r="O60" s="14"/>
      <c r="P60" s="14"/>
      <c r="Q60" s="15"/>
      <c r="R60" s="14"/>
      <c r="S60" s="14"/>
      <c r="T60" s="16"/>
      <c r="U60" s="63"/>
      <c r="V60" s="71"/>
      <c r="W60" s="64"/>
      <c r="X60" s="65">
        <v>0</v>
      </c>
      <c r="Y60" s="65">
        <v>0</v>
      </c>
      <c r="Z60" s="70"/>
      <c r="AA60" s="67"/>
      <c r="AB60" s="72"/>
      <c r="AC60" s="10" t="s">
        <v>233</v>
      </c>
    </row>
    <row r="61" spans="1:29" x14ac:dyDescent="0.25">
      <c r="A61" s="46" t="s">
        <v>236</v>
      </c>
      <c r="B61" s="47"/>
      <c r="C61" s="47"/>
      <c r="D61" s="47"/>
      <c r="E61" s="47"/>
      <c r="F61" s="47"/>
      <c r="G61" s="47"/>
      <c r="H61" s="47"/>
      <c r="I61" s="47"/>
      <c r="J61" s="47"/>
      <c r="K61" s="47"/>
      <c r="L61" s="47"/>
      <c r="M61" s="47"/>
      <c r="N61" s="47"/>
      <c r="O61" s="47"/>
      <c r="P61" s="47"/>
      <c r="Q61" s="47"/>
      <c r="R61" s="47"/>
      <c r="S61" s="47"/>
      <c r="T61" s="47"/>
      <c r="U61" s="47"/>
      <c r="V61" s="47"/>
      <c r="W61" s="47"/>
      <c r="X61" s="48">
        <f>X62+X68+X72+X79</f>
        <v>1006887.6407538909</v>
      </c>
      <c r="Y61" s="48">
        <f>Y62+Y68+Y72+Y79</f>
        <v>266560</v>
      </c>
      <c r="Z61" s="49"/>
      <c r="AA61" s="50">
        <f>AA62+AA68+AA72+AA79</f>
        <v>52000</v>
      </c>
      <c r="AB61" s="47"/>
      <c r="AC61" s="11"/>
    </row>
    <row r="62" spans="1:29" x14ac:dyDescent="0.25">
      <c r="A62" s="51" t="s">
        <v>237</v>
      </c>
      <c r="B62" s="52"/>
      <c r="C62" s="53"/>
      <c r="D62" s="54"/>
      <c r="E62" s="55"/>
      <c r="F62" s="55"/>
      <c r="G62" s="55"/>
      <c r="H62" s="55"/>
      <c r="I62" s="55"/>
      <c r="J62" s="55"/>
      <c r="K62" s="55"/>
      <c r="L62" s="55"/>
      <c r="M62" s="55"/>
      <c r="N62" s="55"/>
      <c r="O62" s="55"/>
      <c r="P62" s="55"/>
      <c r="Q62" s="55"/>
      <c r="R62" s="55"/>
      <c r="S62" s="55"/>
      <c r="T62" s="55"/>
      <c r="U62" s="55"/>
      <c r="V62" s="55"/>
      <c r="W62" s="55"/>
      <c r="X62" s="57">
        <f>SUM(X63:X67)</f>
        <v>658726.2521781153</v>
      </c>
      <c r="Y62" s="57">
        <f>SUM(Y63:Y67)</f>
        <v>0</v>
      </c>
      <c r="Z62" s="58"/>
      <c r="AA62" s="59">
        <f>SUM(AA63:AA67)</f>
        <v>10000</v>
      </c>
      <c r="AB62" s="55"/>
      <c r="AC62" s="11"/>
    </row>
    <row r="63" spans="1:29" ht="63" x14ac:dyDescent="0.25">
      <c r="A63" s="60" t="s">
        <v>38</v>
      </c>
      <c r="B63" s="61" t="s">
        <v>238</v>
      </c>
      <c r="C63" s="62" t="s">
        <v>239</v>
      </c>
      <c r="D63" s="69"/>
      <c r="E63" s="63"/>
      <c r="F63" s="16"/>
      <c r="G63" s="14"/>
      <c r="H63" s="14"/>
      <c r="I63" s="15"/>
      <c r="J63" s="14"/>
      <c r="K63" s="14"/>
      <c r="L63" s="16"/>
      <c r="M63" s="15"/>
      <c r="N63" s="14"/>
      <c r="O63" s="14"/>
      <c r="P63" s="14"/>
      <c r="Q63" s="15"/>
      <c r="R63" s="14"/>
      <c r="S63" s="14"/>
      <c r="T63" s="14"/>
      <c r="U63" s="63"/>
      <c r="V63" s="61" t="s">
        <v>240</v>
      </c>
      <c r="W63" s="64"/>
      <c r="X63" s="65">
        <v>28279.2926975396</v>
      </c>
      <c r="Y63" s="65">
        <v>0</v>
      </c>
      <c r="Z63" s="70"/>
      <c r="AA63" s="67">
        <v>0</v>
      </c>
      <c r="AB63" s="68" t="s">
        <v>241</v>
      </c>
      <c r="AC63" s="9"/>
    </row>
    <row r="64" spans="1:29" ht="47.25" x14ac:dyDescent="0.25">
      <c r="A64" s="60" t="s">
        <v>45</v>
      </c>
      <c r="B64" s="61" t="s">
        <v>242</v>
      </c>
      <c r="C64" s="62" t="s">
        <v>243</v>
      </c>
      <c r="D64" s="69"/>
      <c r="E64" s="63"/>
      <c r="F64" s="16"/>
      <c r="G64" s="14"/>
      <c r="H64" s="14"/>
      <c r="I64" s="15"/>
      <c r="J64" s="14"/>
      <c r="K64" s="14"/>
      <c r="L64" s="16"/>
      <c r="M64" s="15"/>
      <c r="N64" s="14"/>
      <c r="O64" s="14"/>
      <c r="P64" s="14"/>
      <c r="Q64" s="15"/>
      <c r="R64" s="14"/>
      <c r="S64" s="14"/>
      <c r="T64" s="14"/>
      <c r="U64" s="63"/>
      <c r="V64" s="61" t="s">
        <v>244</v>
      </c>
      <c r="W64" s="64"/>
      <c r="X64" s="65">
        <v>76224.508618705193</v>
      </c>
      <c r="Y64" s="65">
        <v>0</v>
      </c>
      <c r="Z64" s="70"/>
      <c r="AA64" s="67">
        <v>0</v>
      </c>
      <c r="AB64" s="68" t="s">
        <v>245</v>
      </c>
      <c r="AC64" s="9"/>
    </row>
    <row r="65" spans="1:29" ht="31.5" x14ac:dyDescent="0.25">
      <c r="A65" s="60" t="s">
        <v>51</v>
      </c>
      <c r="B65" s="61" t="s">
        <v>246</v>
      </c>
      <c r="C65" s="62" t="s">
        <v>247</v>
      </c>
      <c r="D65" s="69"/>
      <c r="E65" s="63"/>
      <c r="F65" s="16"/>
      <c r="G65" s="14"/>
      <c r="H65" s="14"/>
      <c r="I65" s="15"/>
      <c r="J65" s="14"/>
      <c r="K65" s="14"/>
      <c r="L65" s="16"/>
      <c r="M65" s="15"/>
      <c r="N65" s="14"/>
      <c r="O65" s="14"/>
      <c r="P65" s="14"/>
      <c r="Q65" s="15"/>
      <c r="R65" s="14"/>
      <c r="S65" s="14"/>
      <c r="T65" s="14"/>
      <c r="U65" s="63"/>
      <c r="V65" s="61" t="s">
        <v>248</v>
      </c>
      <c r="W65" s="64"/>
      <c r="X65" s="65">
        <v>526600</v>
      </c>
      <c r="Y65" s="65">
        <v>0</v>
      </c>
      <c r="Z65" s="70"/>
      <c r="AA65" s="67">
        <v>0</v>
      </c>
      <c r="AB65" s="68" t="s">
        <v>245</v>
      </c>
      <c r="AC65" s="9"/>
    </row>
    <row r="66" spans="1:29" ht="63" x14ac:dyDescent="0.25">
      <c r="A66" s="60" t="s">
        <v>57</v>
      </c>
      <c r="B66" s="61" t="s">
        <v>249</v>
      </c>
      <c r="C66" s="62" t="s">
        <v>250</v>
      </c>
      <c r="D66" s="69"/>
      <c r="E66" s="63"/>
      <c r="F66" s="14"/>
      <c r="G66" s="14"/>
      <c r="H66" s="16"/>
      <c r="I66" s="15"/>
      <c r="J66" s="14"/>
      <c r="K66" s="14"/>
      <c r="L66" s="14"/>
      <c r="M66" s="15"/>
      <c r="N66" s="14"/>
      <c r="O66" s="14"/>
      <c r="P66" s="14"/>
      <c r="Q66" s="15"/>
      <c r="R66" s="14"/>
      <c r="S66" s="14"/>
      <c r="T66" s="14"/>
      <c r="U66" s="63"/>
      <c r="V66" s="61" t="s">
        <v>251</v>
      </c>
      <c r="W66" s="64"/>
      <c r="X66" s="65">
        <v>7622.4508618705186</v>
      </c>
      <c r="Y66" s="65">
        <v>0</v>
      </c>
      <c r="Z66" s="70"/>
      <c r="AA66" s="67">
        <v>0</v>
      </c>
      <c r="AB66" s="68" t="s">
        <v>252</v>
      </c>
      <c r="AC66" s="9"/>
    </row>
    <row r="67" spans="1:29" ht="47.25" x14ac:dyDescent="0.25">
      <c r="A67" s="60" t="s">
        <v>62</v>
      </c>
      <c r="B67" s="61" t="s">
        <v>253</v>
      </c>
      <c r="C67" s="62" t="s">
        <v>254</v>
      </c>
      <c r="D67" s="62" t="s">
        <v>255</v>
      </c>
      <c r="E67" s="63"/>
      <c r="F67" s="14"/>
      <c r="G67" s="14"/>
      <c r="H67" s="14"/>
      <c r="I67" s="15"/>
      <c r="J67" s="14"/>
      <c r="K67" s="14"/>
      <c r="L67" s="14"/>
      <c r="M67" s="15"/>
      <c r="N67" s="14"/>
      <c r="O67" s="14"/>
      <c r="P67" s="16"/>
      <c r="Q67" s="15"/>
      <c r="R67" s="14"/>
      <c r="S67" s="14"/>
      <c r="T67" s="14"/>
      <c r="U67" s="63"/>
      <c r="V67" s="61" t="s">
        <v>256</v>
      </c>
      <c r="W67" s="64"/>
      <c r="X67" s="65">
        <v>20000</v>
      </c>
      <c r="Y67" s="65"/>
      <c r="Z67" s="66" t="s">
        <v>257</v>
      </c>
      <c r="AA67" s="67">
        <v>10000</v>
      </c>
      <c r="AB67" s="68" t="s">
        <v>258</v>
      </c>
      <c r="AC67" s="10" t="s">
        <v>259</v>
      </c>
    </row>
    <row r="68" spans="1:29" x14ac:dyDescent="0.25">
      <c r="A68" s="51" t="s">
        <v>260</v>
      </c>
      <c r="B68" s="52"/>
      <c r="C68" s="53"/>
      <c r="D68" s="54"/>
      <c r="E68" s="55"/>
      <c r="F68" s="55"/>
      <c r="G68" s="55"/>
      <c r="H68" s="55"/>
      <c r="I68" s="55"/>
      <c r="J68" s="55"/>
      <c r="K68" s="55"/>
      <c r="L68" s="55"/>
      <c r="M68" s="55"/>
      <c r="N68" s="55"/>
      <c r="O68" s="55"/>
      <c r="P68" s="55"/>
      <c r="Q68" s="55"/>
      <c r="R68" s="55"/>
      <c r="S68" s="55"/>
      <c r="T68" s="55"/>
      <c r="U68" s="55"/>
      <c r="V68" s="55"/>
      <c r="W68" s="55"/>
      <c r="X68" s="57">
        <f>SUM(X69:X71)</f>
        <v>31524.490172374106</v>
      </c>
      <c r="Y68" s="57">
        <f>SUM(Y69:Y71)</f>
        <v>0</v>
      </c>
      <c r="Z68" s="58"/>
      <c r="AA68" s="59">
        <f>SUM(AA69:AA71)</f>
        <v>0</v>
      </c>
      <c r="AB68" s="55"/>
      <c r="AC68" s="11"/>
    </row>
    <row r="69" spans="1:29" ht="78.75" x14ac:dyDescent="0.25">
      <c r="A69" s="60" t="s">
        <v>38</v>
      </c>
      <c r="B69" s="61" t="s">
        <v>261</v>
      </c>
      <c r="C69" s="62" t="s">
        <v>262</v>
      </c>
      <c r="D69" s="69"/>
      <c r="E69" s="63"/>
      <c r="F69" s="14"/>
      <c r="G69" s="14"/>
      <c r="H69" s="14"/>
      <c r="I69" s="15"/>
      <c r="J69" s="14"/>
      <c r="K69" s="14"/>
      <c r="L69" s="16"/>
      <c r="M69" s="15"/>
      <c r="N69" s="14"/>
      <c r="O69" s="14"/>
      <c r="P69" s="14"/>
      <c r="Q69" s="15"/>
      <c r="R69" s="14"/>
      <c r="S69" s="14"/>
      <c r="T69" s="14"/>
      <c r="U69" s="63"/>
      <c r="V69" s="61" t="s">
        <v>263</v>
      </c>
      <c r="W69" s="64"/>
      <c r="X69" s="65">
        <v>1524.4901723741041</v>
      </c>
      <c r="Y69" s="65">
        <v>0</v>
      </c>
      <c r="Z69" s="70"/>
      <c r="AA69" s="67">
        <v>0</v>
      </c>
      <c r="AB69" s="68" t="s">
        <v>170</v>
      </c>
      <c r="AC69" s="10" t="s">
        <v>264</v>
      </c>
    </row>
    <row r="70" spans="1:29" ht="47.25" x14ac:dyDescent="0.25">
      <c r="A70" s="60" t="s">
        <v>45</v>
      </c>
      <c r="B70" s="61" t="s">
        <v>265</v>
      </c>
      <c r="C70" s="62" t="s">
        <v>266</v>
      </c>
      <c r="D70" s="69"/>
      <c r="E70" s="63"/>
      <c r="F70" s="14"/>
      <c r="G70" s="14"/>
      <c r="H70" s="14"/>
      <c r="I70" s="15"/>
      <c r="J70" s="16"/>
      <c r="K70" s="14"/>
      <c r="L70" s="14"/>
      <c r="M70" s="15"/>
      <c r="N70" s="14"/>
      <c r="O70" s="14"/>
      <c r="P70" s="14"/>
      <c r="Q70" s="15"/>
      <c r="R70" s="14"/>
      <c r="S70" s="14"/>
      <c r="T70" s="14"/>
      <c r="U70" s="63"/>
      <c r="V70" s="61" t="s">
        <v>267</v>
      </c>
      <c r="W70" s="64"/>
      <c r="X70" s="65">
        <v>5000</v>
      </c>
      <c r="Y70" s="65">
        <v>0</v>
      </c>
      <c r="Z70" s="70"/>
      <c r="AA70" s="67">
        <v>0</v>
      </c>
      <c r="AB70" s="68" t="s">
        <v>268</v>
      </c>
      <c r="AC70" s="10" t="s">
        <v>269</v>
      </c>
    </row>
    <row r="71" spans="1:29" ht="78.75" x14ac:dyDescent="0.25">
      <c r="A71" s="60" t="s">
        <v>51</v>
      </c>
      <c r="B71" s="61" t="s">
        <v>270</v>
      </c>
      <c r="C71" s="62" t="s">
        <v>271</v>
      </c>
      <c r="D71" s="69"/>
      <c r="E71" s="63"/>
      <c r="F71" s="14"/>
      <c r="G71" s="14"/>
      <c r="H71" s="14"/>
      <c r="I71" s="15"/>
      <c r="J71" s="16"/>
      <c r="K71" s="14"/>
      <c r="L71" s="14"/>
      <c r="M71" s="15"/>
      <c r="N71" s="14"/>
      <c r="O71" s="14"/>
      <c r="P71" s="14"/>
      <c r="Q71" s="15"/>
      <c r="R71" s="14"/>
      <c r="S71" s="14"/>
      <c r="T71" s="14"/>
      <c r="U71" s="63"/>
      <c r="V71" s="61" t="s">
        <v>272</v>
      </c>
      <c r="W71" s="64"/>
      <c r="X71" s="65">
        <v>25000</v>
      </c>
      <c r="Y71" s="65">
        <v>0</v>
      </c>
      <c r="Z71" s="70"/>
      <c r="AA71" s="67">
        <v>0</v>
      </c>
      <c r="AB71" s="68" t="s">
        <v>273</v>
      </c>
      <c r="AC71" s="10" t="s">
        <v>274</v>
      </c>
    </row>
    <row r="72" spans="1:29" x14ac:dyDescent="0.25">
      <c r="A72" s="51" t="s">
        <v>275</v>
      </c>
      <c r="B72" s="52"/>
      <c r="C72" s="53"/>
      <c r="D72" s="54"/>
      <c r="E72" s="55"/>
      <c r="F72" s="55"/>
      <c r="G72" s="55"/>
      <c r="H72" s="55"/>
      <c r="I72" s="55"/>
      <c r="J72" s="55"/>
      <c r="K72" s="55"/>
      <c r="L72" s="55"/>
      <c r="M72" s="55"/>
      <c r="N72" s="55"/>
      <c r="O72" s="55"/>
      <c r="P72" s="55"/>
      <c r="Q72" s="55"/>
      <c r="R72" s="55"/>
      <c r="S72" s="55"/>
      <c r="T72" s="55"/>
      <c r="U72" s="55"/>
      <c r="V72" s="55"/>
      <c r="W72" s="55"/>
      <c r="X72" s="57">
        <f>SUM(X73:X78)</f>
        <v>306538</v>
      </c>
      <c r="Y72" s="57">
        <f>SUM(Y73:Y78)</f>
        <v>266560</v>
      </c>
      <c r="Z72" s="58"/>
      <c r="AA72" s="59">
        <f>SUM(AA73:AA78)</f>
        <v>42000</v>
      </c>
      <c r="AB72" s="55"/>
      <c r="AC72" s="11"/>
    </row>
    <row r="73" spans="1:29" ht="31.5" x14ac:dyDescent="0.25">
      <c r="A73" s="60" t="s">
        <v>38</v>
      </c>
      <c r="B73" s="61" t="s">
        <v>276</v>
      </c>
      <c r="C73" s="62" t="s">
        <v>277</v>
      </c>
      <c r="D73" s="69"/>
      <c r="E73" s="63"/>
      <c r="F73" s="14"/>
      <c r="G73" s="14"/>
      <c r="H73" s="14"/>
      <c r="I73" s="15"/>
      <c r="J73" s="14"/>
      <c r="K73" s="14"/>
      <c r="L73" s="16"/>
      <c r="M73" s="15"/>
      <c r="N73" s="14"/>
      <c r="O73" s="14"/>
      <c r="P73" s="14"/>
      <c r="Q73" s="15"/>
      <c r="R73" s="14"/>
      <c r="S73" s="14"/>
      <c r="T73" s="14"/>
      <c r="U73" s="63"/>
      <c r="V73" s="61" t="s">
        <v>278</v>
      </c>
      <c r="W73" s="64"/>
      <c r="X73" s="65">
        <v>165000</v>
      </c>
      <c r="Y73" s="65">
        <v>0</v>
      </c>
      <c r="Z73" s="70"/>
      <c r="AA73" s="67">
        <v>0</v>
      </c>
      <c r="AB73" s="68" t="s">
        <v>268</v>
      </c>
      <c r="AC73" s="9"/>
    </row>
    <row r="74" spans="1:29" ht="63" x14ac:dyDescent="0.25">
      <c r="A74" s="60" t="s">
        <v>45</v>
      </c>
      <c r="B74" s="61" t="s">
        <v>279</v>
      </c>
      <c r="C74" s="62" t="s">
        <v>280</v>
      </c>
      <c r="D74" s="69"/>
      <c r="E74" s="63"/>
      <c r="F74" s="14"/>
      <c r="G74" s="14"/>
      <c r="H74" s="14"/>
      <c r="I74" s="15"/>
      <c r="J74" s="14"/>
      <c r="K74" s="16"/>
      <c r="L74" s="14"/>
      <c r="M74" s="15"/>
      <c r="N74" s="14"/>
      <c r="O74" s="14"/>
      <c r="P74" s="14"/>
      <c r="Q74" s="15"/>
      <c r="R74" s="14"/>
      <c r="S74" s="14"/>
      <c r="T74" s="14"/>
      <c r="U74" s="63"/>
      <c r="V74" s="61" t="s">
        <v>101</v>
      </c>
      <c r="W74" s="64"/>
      <c r="X74" s="65">
        <v>6538</v>
      </c>
      <c r="Y74" s="65">
        <v>266560</v>
      </c>
      <c r="Z74" s="66" t="s">
        <v>281</v>
      </c>
      <c r="AA74" s="67">
        <v>0</v>
      </c>
      <c r="AB74" s="68" t="s">
        <v>282</v>
      </c>
      <c r="AC74" s="9"/>
    </row>
    <row r="75" spans="1:29" ht="47.25" x14ac:dyDescent="0.25">
      <c r="A75" s="60" t="s">
        <v>51</v>
      </c>
      <c r="B75" s="61" t="s">
        <v>283</v>
      </c>
      <c r="C75" s="62" t="s">
        <v>284</v>
      </c>
      <c r="D75" s="69"/>
      <c r="E75" s="63"/>
      <c r="F75" s="14"/>
      <c r="G75" s="14"/>
      <c r="H75" s="14"/>
      <c r="I75" s="15"/>
      <c r="J75" s="14"/>
      <c r="K75" s="14"/>
      <c r="L75" s="14"/>
      <c r="M75" s="15"/>
      <c r="N75" s="14"/>
      <c r="O75" s="14"/>
      <c r="P75" s="16"/>
      <c r="Q75" s="15"/>
      <c r="R75" s="14"/>
      <c r="S75" s="14"/>
      <c r="T75" s="14"/>
      <c r="U75" s="63"/>
      <c r="V75" s="61" t="s">
        <v>285</v>
      </c>
      <c r="W75" s="64"/>
      <c r="X75" s="65">
        <v>35000</v>
      </c>
      <c r="Y75" s="65">
        <v>0</v>
      </c>
      <c r="Z75" s="70"/>
      <c r="AA75" s="67">
        <v>0</v>
      </c>
      <c r="AB75" s="68" t="s">
        <v>286</v>
      </c>
      <c r="AC75" s="9"/>
    </row>
    <row r="76" spans="1:29" ht="31.5" x14ac:dyDescent="0.25">
      <c r="A76" s="60" t="s">
        <v>57</v>
      </c>
      <c r="B76" s="61" t="s">
        <v>287</v>
      </c>
      <c r="C76" s="62" t="s">
        <v>288</v>
      </c>
      <c r="D76" s="69"/>
      <c r="E76" s="63"/>
      <c r="F76" s="14"/>
      <c r="G76" s="14"/>
      <c r="H76" s="14"/>
      <c r="I76" s="15"/>
      <c r="J76" s="14"/>
      <c r="K76" s="14"/>
      <c r="L76" s="14"/>
      <c r="M76" s="15"/>
      <c r="N76" s="14"/>
      <c r="O76" s="16"/>
      <c r="P76" s="14"/>
      <c r="Q76" s="15"/>
      <c r="R76" s="14"/>
      <c r="S76" s="14"/>
      <c r="T76" s="14"/>
      <c r="U76" s="63"/>
      <c r="V76" s="61" t="s">
        <v>289</v>
      </c>
      <c r="W76" s="64"/>
      <c r="X76" s="65">
        <v>25000</v>
      </c>
      <c r="Y76" s="65">
        <v>0</v>
      </c>
      <c r="Z76" s="70"/>
      <c r="AA76" s="67">
        <v>0</v>
      </c>
      <c r="AB76" s="68" t="s">
        <v>290</v>
      </c>
      <c r="AC76" s="9"/>
    </row>
    <row r="77" spans="1:29" ht="47.25" x14ac:dyDescent="0.25">
      <c r="A77" s="60" t="s">
        <v>62</v>
      </c>
      <c r="B77" s="61" t="s">
        <v>291</v>
      </c>
      <c r="C77" s="62" t="s">
        <v>292</v>
      </c>
      <c r="D77" s="69"/>
      <c r="E77" s="63"/>
      <c r="F77" s="14"/>
      <c r="G77" s="14"/>
      <c r="H77" s="14"/>
      <c r="I77" s="15"/>
      <c r="J77" s="14"/>
      <c r="K77" s="14"/>
      <c r="L77" s="14"/>
      <c r="M77" s="15"/>
      <c r="N77" s="14"/>
      <c r="O77" s="16"/>
      <c r="P77" s="14"/>
      <c r="Q77" s="15"/>
      <c r="R77" s="14"/>
      <c r="S77" s="14"/>
      <c r="T77" s="14"/>
      <c r="U77" s="63"/>
      <c r="V77" s="61" t="s">
        <v>293</v>
      </c>
      <c r="W77" s="64"/>
      <c r="X77" s="65">
        <v>15000</v>
      </c>
      <c r="Y77" s="65"/>
      <c r="Z77" s="66" t="s">
        <v>49</v>
      </c>
      <c r="AA77" s="65">
        <v>12000</v>
      </c>
      <c r="AB77" s="68" t="s">
        <v>294</v>
      </c>
      <c r="AC77" s="10" t="s">
        <v>223</v>
      </c>
    </row>
    <row r="78" spans="1:29" ht="63" x14ac:dyDescent="0.25">
      <c r="A78" s="60" t="s">
        <v>165</v>
      </c>
      <c r="B78" s="61" t="s">
        <v>295</v>
      </c>
      <c r="C78" s="62" t="s">
        <v>296</v>
      </c>
      <c r="D78" s="69"/>
      <c r="E78" s="63"/>
      <c r="F78" s="14"/>
      <c r="G78" s="14"/>
      <c r="H78" s="14"/>
      <c r="I78" s="15"/>
      <c r="J78" s="14"/>
      <c r="K78" s="14"/>
      <c r="L78" s="14"/>
      <c r="M78" s="15"/>
      <c r="N78" s="14"/>
      <c r="O78" s="16"/>
      <c r="P78" s="14"/>
      <c r="Q78" s="15"/>
      <c r="R78" s="14"/>
      <c r="S78" s="14"/>
      <c r="T78" s="14"/>
      <c r="U78" s="63"/>
      <c r="V78" s="61" t="s">
        <v>297</v>
      </c>
      <c r="W78" s="64"/>
      <c r="X78" s="65">
        <v>60000</v>
      </c>
      <c r="Y78" s="65"/>
      <c r="Z78" s="66" t="s">
        <v>143</v>
      </c>
      <c r="AA78" s="65">
        <v>30000</v>
      </c>
      <c r="AB78" s="68" t="s">
        <v>298</v>
      </c>
      <c r="AC78" s="10" t="s">
        <v>299</v>
      </c>
    </row>
    <row r="79" spans="1:29" x14ac:dyDescent="0.25">
      <c r="A79" s="51" t="s">
        <v>300</v>
      </c>
      <c r="B79" s="52"/>
      <c r="C79" s="53"/>
      <c r="D79" s="54"/>
      <c r="E79" s="55"/>
      <c r="F79" s="55"/>
      <c r="G79" s="55"/>
      <c r="H79" s="55"/>
      <c r="I79" s="55"/>
      <c r="J79" s="55"/>
      <c r="K79" s="55"/>
      <c r="L79" s="55"/>
      <c r="M79" s="55"/>
      <c r="N79" s="55"/>
      <c r="O79" s="55"/>
      <c r="P79" s="55"/>
      <c r="Q79" s="55"/>
      <c r="R79" s="55"/>
      <c r="S79" s="55"/>
      <c r="T79" s="55"/>
      <c r="U79" s="55"/>
      <c r="V79" s="55"/>
      <c r="W79" s="55"/>
      <c r="X79" s="57">
        <f>SUM(X80:X83)</f>
        <v>10098.898403401439</v>
      </c>
      <c r="Y79" s="57">
        <f>SUM(Y80:Y83)</f>
        <v>0</v>
      </c>
      <c r="Z79" s="58"/>
      <c r="AA79" s="59">
        <f>SUM(AA80:AA83)</f>
        <v>0</v>
      </c>
      <c r="AB79" s="55"/>
      <c r="AC79" s="11"/>
    </row>
    <row r="80" spans="1:29" ht="31.5" x14ac:dyDescent="0.25">
      <c r="A80" s="60" t="s">
        <v>38</v>
      </c>
      <c r="B80" s="61" t="s">
        <v>301</v>
      </c>
      <c r="C80" s="62" t="s">
        <v>302</v>
      </c>
      <c r="D80" s="69"/>
      <c r="E80" s="63"/>
      <c r="F80" s="16"/>
      <c r="G80" s="14"/>
      <c r="H80" s="14"/>
      <c r="I80" s="15"/>
      <c r="J80" s="14"/>
      <c r="K80" s="14"/>
      <c r="L80" s="14"/>
      <c r="M80" s="15"/>
      <c r="N80" s="14"/>
      <c r="O80" s="14"/>
      <c r="P80" s="14"/>
      <c r="Q80" s="15"/>
      <c r="R80" s="14"/>
      <c r="S80" s="14"/>
      <c r="T80" s="14"/>
      <c r="U80" s="63"/>
      <c r="V80" s="61" t="s">
        <v>303</v>
      </c>
      <c r="W80" s="64"/>
      <c r="X80" s="65">
        <v>5500</v>
      </c>
      <c r="Y80" s="65">
        <v>0</v>
      </c>
      <c r="Z80" s="70"/>
      <c r="AA80" s="67">
        <v>0</v>
      </c>
      <c r="AB80" s="68" t="s">
        <v>304</v>
      </c>
      <c r="AC80" s="9"/>
    </row>
    <row r="81" spans="1:29" ht="47.25" x14ac:dyDescent="0.25">
      <c r="A81" s="60" t="s">
        <v>45</v>
      </c>
      <c r="B81" s="61" t="s">
        <v>305</v>
      </c>
      <c r="C81" s="62" t="s">
        <v>306</v>
      </c>
      <c r="D81" s="69"/>
      <c r="E81" s="63"/>
      <c r="F81" s="16"/>
      <c r="G81" s="14"/>
      <c r="H81" s="14"/>
      <c r="I81" s="15"/>
      <c r="J81" s="14"/>
      <c r="K81" s="14"/>
      <c r="L81" s="14"/>
      <c r="M81" s="15"/>
      <c r="N81" s="14"/>
      <c r="O81" s="14"/>
      <c r="P81" s="14"/>
      <c r="Q81" s="15"/>
      <c r="R81" s="14"/>
      <c r="S81" s="14"/>
      <c r="T81" s="14"/>
      <c r="U81" s="63"/>
      <c r="V81" s="61" t="s">
        <v>307</v>
      </c>
      <c r="W81" s="64"/>
      <c r="X81" s="65">
        <v>1798.89840340144</v>
      </c>
      <c r="Y81" s="65">
        <v>0</v>
      </c>
      <c r="Z81" s="70"/>
      <c r="AA81" s="67">
        <v>0</v>
      </c>
      <c r="AB81" s="68" t="s">
        <v>258</v>
      </c>
      <c r="AC81" s="9"/>
    </row>
    <row r="82" spans="1:29" ht="31.5" x14ac:dyDescent="0.25">
      <c r="A82" s="60" t="s">
        <v>51</v>
      </c>
      <c r="B82" s="61" t="s">
        <v>308</v>
      </c>
      <c r="C82" s="62" t="s">
        <v>309</v>
      </c>
      <c r="D82" s="69"/>
      <c r="E82" s="63"/>
      <c r="F82" s="16"/>
      <c r="G82" s="14"/>
      <c r="H82" s="14"/>
      <c r="I82" s="15"/>
      <c r="J82" s="14"/>
      <c r="K82" s="14"/>
      <c r="L82" s="14"/>
      <c r="M82" s="15"/>
      <c r="N82" s="14"/>
      <c r="O82" s="14"/>
      <c r="P82" s="14"/>
      <c r="Q82" s="15"/>
      <c r="R82" s="14"/>
      <c r="S82" s="14"/>
      <c r="T82" s="14"/>
      <c r="U82" s="63"/>
      <c r="V82" s="61" t="s">
        <v>307</v>
      </c>
      <c r="W82" s="64"/>
      <c r="X82" s="65">
        <v>1800</v>
      </c>
      <c r="Y82" s="65">
        <v>0</v>
      </c>
      <c r="Z82" s="70"/>
      <c r="AA82" s="67">
        <v>0</v>
      </c>
      <c r="AB82" s="68" t="s">
        <v>258</v>
      </c>
      <c r="AC82" s="9"/>
    </row>
    <row r="83" spans="1:29" ht="47.25" x14ac:dyDescent="0.25">
      <c r="A83" s="60" t="s">
        <v>57</v>
      </c>
      <c r="B83" s="61" t="s">
        <v>310</v>
      </c>
      <c r="C83" s="62" t="s">
        <v>311</v>
      </c>
      <c r="D83" s="69"/>
      <c r="E83" s="63"/>
      <c r="F83" s="16"/>
      <c r="G83" s="14"/>
      <c r="H83" s="14"/>
      <c r="I83" s="15"/>
      <c r="J83" s="14"/>
      <c r="K83" s="14"/>
      <c r="L83" s="14"/>
      <c r="M83" s="15"/>
      <c r="N83" s="14"/>
      <c r="O83" s="14"/>
      <c r="P83" s="14"/>
      <c r="Q83" s="15"/>
      <c r="R83" s="14"/>
      <c r="S83" s="14"/>
      <c r="T83" s="14"/>
      <c r="U83" s="63"/>
      <c r="V83" s="61" t="s">
        <v>307</v>
      </c>
      <c r="W83" s="64"/>
      <c r="X83" s="65">
        <v>1000</v>
      </c>
      <c r="Y83" s="65">
        <v>0</v>
      </c>
      <c r="Z83" s="70"/>
      <c r="AA83" s="67">
        <v>0</v>
      </c>
      <c r="AB83" s="68" t="s">
        <v>258</v>
      </c>
      <c r="AC83" s="9"/>
    </row>
    <row r="84" spans="1:29" x14ac:dyDescent="0.25">
      <c r="A84" s="46" t="s">
        <v>312</v>
      </c>
      <c r="B84" s="47"/>
      <c r="C84" s="47"/>
      <c r="D84" s="47"/>
      <c r="E84" s="47"/>
      <c r="F84" s="47"/>
      <c r="G84" s="47"/>
      <c r="H84" s="47"/>
      <c r="I84" s="47"/>
      <c r="J84" s="47"/>
      <c r="K84" s="47"/>
      <c r="L84" s="47"/>
      <c r="M84" s="47"/>
      <c r="N84" s="47"/>
      <c r="O84" s="47"/>
      <c r="P84" s="47"/>
      <c r="Q84" s="47"/>
      <c r="R84" s="47"/>
      <c r="S84" s="47"/>
      <c r="T84" s="47"/>
      <c r="U84" s="47"/>
      <c r="V84" s="47"/>
      <c r="W84" s="47"/>
      <c r="X84" s="48">
        <f>X85+X94+X99+X103</f>
        <v>251212.73116987853</v>
      </c>
      <c r="Y84" s="48">
        <f>Y85+Y94+Y99+Y103</f>
        <v>66500</v>
      </c>
      <c r="Z84" s="49"/>
      <c r="AA84" s="50">
        <f>AA85+AA94+AA99+AA103</f>
        <v>5500</v>
      </c>
      <c r="AB84" s="47"/>
      <c r="AC84" s="11"/>
    </row>
    <row r="85" spans="1:29" x14ac:dyDescent="0.25">
      <c r="A85" s="51" t="s">
        <v>313</v>
      </c>
      <c r="B85" s="52"/>
      <c r="C85" s="53"/>
      <c r="D85" s="54"/>
      <c r="E85" s="55"/>
      <c r="F85" s="55"/>
      <c r="G85" s="55"/>
      <c r="H85" s="55"/>
      <c r="I85" s="55"/>
      <c r="J85" s="55"/>
      <c r="K85" s="55"/>
      <c r="L85" s="55"/>
      <c r="M85" s="55"/>
      <c r="N85" s="55"/>
      <c r="O85" s="55"/>
      <c r="P85" s="55"/>
      <c r="Q85" s="55"/>
      <c r="R85" s="55"/>
      <c r="S85" s="55"/>
      <c r="T85" s="55"/>
      <c r="U85" s="55"/>
      <c r="V85" s="55"/>
      <c r="W85" s="55"/>
      <c r="X85" s="57">
        <f>SUM(X86:X93)</f>
        <v>213227.55836129503</v>
      </c>
      <c r="Y85" s="57">
        <f t="shared" ref="Y85:AA85" si="1">SUM(Y87:Y93)</f>
        <v>0</v>
      </c>
      <c r="Z85" s="57">
        <f t="shared" si="1"/>
        <v>0</v>
      </c>
      <c r="AA85" s="57">
        <f t="shared" si="1"/>
        <v>4000</v>
      </c>
      <c r="AB85" s="55"/>
      <c r="AC85" s="11"/>
    </row>
    <row r="86" spans="1:29" ht="63" x14ac:dyDescent="0.25">
      <c r="A86" s="60" t="s">
        <v>38</v>
      </c>
      <c r="B86" s="61" t="s">
        <v>391</v>
      </c>
      <c r="C86" s="62" t="s">
        <v>392</v>
      </c>
      <c r="D86" s="69"/>
      <c r="E86" s="63"/>
      <c r="F86" s="14"/>
      <c r="G86" s="16"/>
      <c r="H86" s="14"/>
      <c r="I86" s="15"/>
      <c r="J86" s="14"/>
      <c r="K86" s="14"/>
      <c r="L86" s="14"/>
      <c r="M86" s="15"/>
      <c r="N86" s="14"/>
      <c r="O86" s="14"/>
      <c r="P86" s="14"/>
      <c r="Q86" s="15"/>
      <c r="R86" s="14"/>
      <c r="S86" s="14"/>
      <c r="T86" s="14"/>
      <c r="U86" s="63"/>
      <c r="V86" s="61" t="s">
        <v>395</v>
      </c>
      <c r="W86" s="64"/>
      <c r="X86" s="65">
        <v>1000</v>
      </c>
      <c r="Y86" s="65"/>
      <c r="Z86" s="70"/>
      <c r="AA86" s="67"/>
      <c r="AB86" s="68" t="s">
        <v>316</v>
      </c>
      <c r="AC86" s="9"/>
    </row>
    <row r="87" spans="1:29" ht="59.25" customHeight="1" x14ac:dyDescent="0.25">
      <c r="A87" s="60" t="s">
        <v>45</v>
      </c>
      <c r="B87" s="61" t="s">
        <v>314</v>
      </c>
      <c r="C87" s="62" t="s">
        <v>393</v>
      </c>
      <c r="D87" s="69"/>
      <c r="E87" s="63"/>
      <c r="F87" s="16"/>
      <c r="G87" s="16"/>
      <c r="H87" s="16"/>
      <c r="I87" s="15"/>
      <c r="J87" s="16"/>
      <c r="K87" s="16"/>
      <c r="L87" s="16"/>
      <c r="M87" s="15"/>
      <c r="N87" s="16"/>
      <c r="O87" s="16"/>
      <c r="P87" s="16"/>
      <c r="Q87" s="15"/>
      <c r="R87" s="16"/>
      <c r="S87" s="16"/>
      <c r="T87" s="16"/>
      <c r="U87" s="63"/>
      <c r="V87" s="61" t="s">
        <v>315</v>
      </c>
      <c r="W87" s="64"/>
      <c r="X87" s="65">
        <v>165000</v>
      </c>
      <c r="Y87" s="65">
        <v>0</v>
      </c>
      <c r="Z87" s="70"/>
      <c r="AA87" s="67">
        <v>0</v>
      </c>
      <c r="AB87" s="68" t="s">
        <v>394</v>
      </c>
      <c r="AC87" s="9" t="s">
        <v>374</v>
      </c>
    </row>
    <row r="88" spans="1:29" ht="60" x14ac:dyDescent="0.25">
      <c r="A88" s="60" t="s">
        <v>51</v>
      </c>
      <c r="B88" s="61" t="s">
        <v>317</v>
      </c>
      <c r="C88" s="62" t="s">
        <v>318</v>
      </c>
      <c r="D88" s="69"/>
      <c r="E88" s="63"/>
      <c r="F88" s="16"/>
      <c r="G88" s="14"/>
      <c r="H88" s="14"/>
      <c r="I88" s="15"/>
      <c r="J88" s="14"/>
      <c r="K88" s="14"/>
      <c r="L88" s="14"/>
      <c r="M88" s="15"/>
      <c r="N88" s="14"/>
      <c r="O88" s="14"/>
      <c r="P88" s="14"/>
      <c r="Q88" s="15"/>
      <c r="R88" s="14"/>
      <c r="S88" s="14"/>
      <c r="T88" s="14"/>
      <c r="U88" s="63"/>
      <c r="V88" s="61" t="s">
        <v>319</v>
      </c>
      <c r="W88" s="64"/>
      <c r="X88" s="65">
        <v>500</v>
      </c>
      <c r="Y88" s="65">
        <v>0</v>
      </c>
      <c r="Z88" s="70"/>
      <c r="AA88" s="67">
        <v>0</v>
      </c>
      <c r="AB88" s="68" t="s">
        <v>316</v>
      </c>
      <c r="AC88" s="10" t="s">
        <v>320</v>
      </c>
    </row>
    <row r="89" spans="1:29" ht="31.5" x14ac:dyDescent="0.25">
      <c r="A89" s="60" t="s">
        <v>57</v>
      </c>
      <c r="B89" s="61" t="s">
        <v>321</v>
      </c>
      <c r="C89" s="62" t="s">
        <v>322</v>
      </c>
      <c r="D89" s="69"/>
      <c r="E89" s="63"/>
      <c r="F89" s="14"/>
      <c r="G89" s="14"/>
      <c r="H89" s="14"/>
      <c r="I89" s="15"/>
      <c r="J89" s="14"/>
      <c r="K89" s="14"/>
      <c r="L89" s="16"/>
      <c r="M89" s="15"/>
      <c r="N89" s="14"/>
      <c r="O89" s="14"/>
      <c r="P89" s="14"/>
      <c r="Q89" s="15"/>
      <c r="R89" s="14"/>
      <c r="S89" s="14"/>
      <c r="T89" s="16"/>
      <c r="U89" s="63"/>
      <c r="V89" s="61" t="s">
        <v>323</v>
      </c>
      <c r="W89" s="64"/>
      <c r="X89" s="65">
        <v>11433.676292805778</v>
      </c>
      <c r="Y89" s="65">
        <v>0</v>
      </c>
      <c r="Z89" s="70"/>
      <c r="AA89" s="67">
        <v>0</v>
      </c>
      <c r="AB89" s="68" t="s">
        <v>324</v>
      </c>
      <c r="AC89" s="9"/>
    </row>
    <row r="90" spans="1:29" ht="31.5" x14ac:dyDescent="0.25">
      <c r="A90" s="60" t="s">
        <v>62</v>
      </c>
      <c r="B90" s="61" t="s">
        <v>325</v>
      </c>
      <c r="C90" s="62" t="s">
        <v>326</v>
      </c>
      <c r="D90" s="69"/>
      <c r="E90" s="63"/>
      <c r="F90" s="16"/>
      <c r="G90" s="14"/>
      <c r="H90" s="14"/>
      <c r="I90" s="15"/>
      <c r="J90" s="14"/>
      <c r="K90" s="14"/>
      <c r="L90" s="14"/>
      <c r="M90" s="15"/>
      <c r="N90" s="14"/>
      <c r="O90" s="14"/>
      <c r="P90" s="14"/>
      <c r="Q90" s="15"/>
      <c r="R90" s="14"/>
      <c r="S90" s="14"/>
      <c r="T90" s="14"/>
      <c r="U90" s="63"/>
      <c r="V90" s="61" t="s">
        <v>327</v>
      </c>
      <c r="W90" s="64"/>
      <c r="X90" s="65">
        <v>15000</v>
      </c>
      <c r="Y90" s="65">
        <v>0</v>
      </c>
      <c r="Z90" s="70"/>
      <c r="AA90" s="67">
        <v>0</v>
      </c>
      <c r="AB90" s="68" t="s">
        <v>328</v>
      </c>
      <c r="AC90" s="9"/>
    </row>
    <row r="91" spans="1:29" ht="31.5" x14ac:dyDescent="0.25">
      <c r="A91" s="60" t="s">
        <v>165</v>
      </c>
      <c r="B91" s="61" t="s">
        <v>329</v>
      </c>
      <c r="C91" s="62" t="s">
        <v>330</v>
      </c>
      <c r="D91" s="69"/>
      <c r="E91" s="63"/>
      <c r="F91" s="16"/>
      <c r="G91" s="14"/>
      <c r="H91" s="14"/>
      <c r="I91" s="15"/>
      <c r="J91" s="14"/>
      <c r="K91" s="14"/>
      <c r="L91" s="14"/>
      <c r="M91" s="15"/>
      <c r="N91" s="14"/>
      <c r="O91" s="14"/>
      <c r="P91" s="14"/>
      <c r="Q91" s="15"/>
      <c r="R91" s="14"/>
      <c r="S91" s="14"/>
      <c r="T91" s="14"/>
      <c r="U91" s="63"/>
      <c r="V91" s="61" t="s">
        <v>331</v>
      </c>
      <c r="W91" s="64"/>
      <c r="X91" s="65">
        <v>2000</v>
      </c>
      <c r="Y91" s="65">
        <v>0</v>
      </c>
      <c r="Z91" s="70"/>
      <c r="AA91" s="67">
        <v>0</v>
      </c>
      <c r="AB91" s="68" t="s">
        <v>328</v>
      </c>
      <c r="AC91" s="9"/>
    </row>
    <row r="92" spans="1:29" ht="60" x14ac:dyDescent="0.25">
      <c r="A92" s="60" t="s">
        <v>68</v>
      </c>
      <c r="B92" s="61" t="s">
        <v>332</v>
      </c>
      <c r="C92" s="62" t="s">
        <v>333</v>
      </c>
      <c r="D92" s="69"/>
      <c r="E92" s="63"/>
      <c r="F92" s="14"/>
      <c r="G92" s="16"/>
      <c r="H92" s="14"/>
      <c r="I92" s="15"/>
      <c r="J92" s="14"/>
      <c r="K92" s="14"/>
      <c r="L92" s="14"/>
      <c r="M92" s="15"/>
      <c r="N92" s="14"/>
      <c r="O92" s="16"/>
      <c r="P92" s="14"/>
      <c r="Q92" s="15"/>
      <c r="R92" s="14"/>
      <c r="S92" s="14"/>
      <c r="T92" s="14"/>
      <c r="U92" s="63"/>
      <c r="V92" s="61" t="s">
        <v>334</v>
      </c>
      <c r="W92" s="64"/>
      <c r="X92" s="65">
        <v>3048.98034474821</v>
      </c>
      <c r="Y92" s="65"/>
      <c r="Z92" s="66" t="s">
        <v>143</v>
      </c>
      <c r="AA92" s="65">
        <v>4000</v>
      </c>
      <c r="AB92" s="68" t="s">
        <v>328</v>
      </c>
      <c r="AC92" s="10" t="s">
        <v>299</v>
      </c>
    </row>
    <row r="93" spans="1:29" ht="31.5" x14ac:dyDescent="0.25">
      <c r="A93" s="60" t="s">
        <v>76</v>
      </c>
      <c r="B93" s="73" t="s">
        <v>389</v>
      </c>
      <c r="C93" s="62" t="s">
        <v>390</v>
      </c>
      <c r="D93" s="69"/>
      <c r="E93" s="63"/>
      <c r="F93" s="14"/>
      <c r="G93" s="16"/>
      <c r="H93" s="14"/>
      <c r="I93" s="15"/>
      <c r="J93" s="14"/>
      <c r="K93" s="14"/>
      <c r="L93" s="14"/>
      <c r="M93" s="15"/>
      <c r="N93" s="14"/>
      <c r="O93" s="16"/>
      <c r="P93" s="14"/>
      <c r="Q93" s="15"/>
      <c r="R93" s="14"/>
      <c r="S93" s="14"/>
      <c r="T93" s="14"/>
      <c r="U93" s="63"/>
      <c r="V93" s="61"/>
      <c r="W93" s="64"/>
      <c r="X93" s="65">
        <v>15244.901723741039</v>
      </c>
      <c r="Y93" s="65"/>
      <c r="Z93" s="66"/>
      <c r="AA93" s="65"/>
      <c r="AB93" s="68" t="s">
        <v>328</v>
      </c>
      <c r="AC93" s="10"/>
    </row>
    <row r="94" spans="1:29" x14ac:dyDescent="0.25">
      <c r="A94" s="51" t="s">
        <v>335</v>
      </c>
      <c r="B94" s="52"/>
      <c r="C94" s="53"/>
      <c r="D94" s="54"/>
      <c r="E94" s="55"/>
      <c r="F94" s="55"/>
      <c r="G94" s="55"/>
      <c r="H94" s="55"/>
      <c r="I94" s="55"/>
      <c r="J94" s="55"/>
      <c r="K94" s="55"/>
      <c r="L94" s="55"/>
      <c r="M94" s="55"/>
      <c r="N94" s="55"/>
      <c r="O94" s="55"/>
      <c r="P94" s="55"/>
      <c r="Q94" s="55"/>
      <c r="R94" s="55"/>
      <c r="S94" s="55"/>
      <c r="T94" s="55"/>
      <c r="U94" s="55"/>
      <c r="V94" s="55"/>
      <c r="W94" s="55"/>
      <c r="X94" s="57">
        <f>SUM(X95:X98)</f>
        <v>13720.411551366931</v>
      </c>
      <c r="Y94" s="57">
        <f>SUM(Y95:Y98)</f>
        <v>66500</v>
      </c>
      <c r="Z94" s="58"/>
      <c r="AA94" s="59">
        <f>AA95+AA96</f>
        <v>0</v>
      </c>
      <c r="AB94" s="55"/>
      <c r="AC94" s="11"/>
    </row>
    <row r="95" spans="1:29" ht="31.5" x14ac:dyDescent="0.25">
      <c r="A95" s="60" t="s">
        <v>38</v>
      </c>
      <c r="B95" s="61" t="s">
        <v>336</v>
      </c>
      <c r="C95" s="62" t="s">
        <v>337</v>
      </c>
      <c r="D95" s="69"/>
      <c r="E95" s="63"/>
      <c r="F95" s="14"/>
      <c r="G95" s="14"/>
      <c r="H95" s="14"/>
      <c r="I95" s="15"/>
      <c r="J95" s="14"/>
      <c r="K95" s="14"/>
      <c r="L95" s="14"/>
      <c r="M95" s="15"/>
      <c r="N95" s="14"/>
      <c r="O95" s="14"/>
      <c r="P95" s="14"/>
      <c r="Q95" s="15"/>
      <c r="R95" s="14"/>
      <c r="S95" s="14"/>
      <c r="T95" s="16"/>
      <c r="U95" s="63"/>
      <c r="V95" s="61" t="s">
        <v>338</v>
      </c>
      <c r="W95" s="64"/>
      <c r="X95" s="65">
        <v>9146.9410342446208</v>
      </c>
      <c r="Y95" s="65">
        <v>13300</v>
      </c>
      <c r="Z95" s="66" t="s">
        <v>339</v>
      </c>
      <c r="AA95" s="67">
        <v>0</v>
      </c>
      <c r="AB95" s="68" t="s">
        <v>328</v>
      </c>
      <c r="AC95" s="9"/>
    </row>
    <row r="96" spans="1:29" ht="31.5" x14ac:dyDescent="0.25">
      <c r="A96" s="60" t="s">
        <v>45</v>
      </c>
      <c r="B96" s="61" t="s">
        <v>340</v>
      </c>
      <c r="C96" s="62" t="s">
        <v>341</v>
      </c>
      <c r="D96" s="69"/>
      <c r="E96" s="63"/>
      <c r="F96" s="14"/>
      <c r="G96" s="14"/>
      <c r="H96" s="16"/>
      <c r="I96" s="15"/>
      <c r="J96" s="14"/>
      <c r="K96" s="14"/>
      <c r="L96" s="16"/>
      <c r="M96" s="15"/>
      <c r="N96" s="14"/>
      <c r="O96" s="14"/>
      <c r="P96" s="16"/>
      <c r="Q96" s="15"/>
      <c r="R96" s="14"/>
      <c r="S96" s="14"/>
      <c r="T96" s="16"/>
      <c r="U96" s="63"/>
      <c r="V96" s="61" t="s">
        <v>342</v>
      </c>
      <c r="W96" s="64"/>
      <c r="X96" s="65">
        <v>4573.4705171223104</v>
      </c>
      <c r="Y96" s="65">
        <v>13300</v>
      </c>
      <c r="Z96" s="66" t="s">
        <v>343</v>
      </c>
      <c r="AA96" s="67">
        <v>0</v>
      </c>
      <c r="AB96" s="68" t="s">
        <v>328</v>
      </c>
      <c r="AC96" s="9"/>
    </row>
    <row r="97" spans="1:29" x14ac:dyDescent="0.25">
      <c r="A97" s="60" t="s">
        <v>51</v>
      </c>
      <c r="B97" s="61" t="s">
        <v>344</v>
      </c>
      <c r="C97" s="62" t="s">
        <v>345</v>
      </c>
      <c r="D97" s="69"/>
      <c r="E97" s="63"/>
      <c r="F97" s="14"/>
      <c r="G97" s="14"/>
      <c r="H97" s="16"/>
      <c r="I97" s="15"/>
      <c r="J97" s="14"/>
      <c r="K97" s="14"/>
      <c r="L97" s="16"/>
      <c r="M97" s="15"/>
      <c r="N97" s="14"/>
      <c r="O97" s="14"/>
      <c r="P97" s="16"/>
      <c r="Q97" s="15"/>
      <c r="R97" s="14"/>
      <c r="S97" s="14"/>
      <c r="T97" s="16"/>
      <c r="U97" s="63"/>
      <c r="V97" s="71"/>
      <c r="W97" s="64"/>
      <c r="X97" s="65">
        <v>0</v>
      </c>
      <c r="Y97" s="65">
        <f>13300+13300</f>
        <v>26600</v>
      </c>
      <c r="Z97" s="66" t="s">
        <v>346</v>
      </c>
      <c r="AA97" s="67"/>
      <c r="AB97" s="72"/>
      <c r="AC97" s="9"/>
    </row>
    <row r="98" spans="1:29" ht="31.5" x14ac:dyDescent="0.25">
      <c r="A98" s="60" t="s">
        <v>57</v>
      </c>
      <c r="B98" s="61" t="s">
        <v>347</v>
      </c>
      <c r="C98" s="62" t="s">
        <v>348</v>
      </c>
      <c r="D98" s="69"/>
      <c r="E98" s="63"/>
      <c r="F98" s="14"/>
      <c r="G98" s="14"/>
      <c r="H98" s="16"/>
      <c r="I98" s="15"/>
      <c r="J98" s="14"/>
      <c r="K98" s="14"/>
      <c r="L98" s="16"/>
      <c r="M98" s="15"/>
      <c r="N98" s="14"/>
      <c r="O98" s="14"/>
      <c r="P98" s="16"/>
      <c r="Q98" s="15"/>
      <c r="R98" s="14"/>
      <c r="S98" s="14"/>
      <c r="T98" s="16"/>
      <c r="U98" s="63"/>
      <c r="V98" s="71"/>
      <c r="W98" s="64"/>
      <c r="X98" s="65">
        <v>0</v>
      </c>
      <c r="Y98" s="65">
        <v>13300</v>
      </c>
      <c r="Z98" s="66" t="s">
        <v>349</v>
      </c>
      <c r="AA98" s="67"/>
      <c r="AB98" s="72"/>
      <c r="AC98" s="9"/>
    </row>
    <row r="99" spans="1:29" x14ac:dyDescent="0.25">
      <c r="A99" s="51" t="s">
        <v>350</v>
      </c>
      <c r="B99" s="52"/>
      <c r="C99" s="53"/>
      <c r="D99" s="54"/>
      <c r="E99" s="55"/>
      <c r="F99" s="55"/>
      <c r="G99" s="55"/>
      <c r="H99" s="55"/>
      <c r="I99" s="55"/>
      <c r="J99" s="55"/>
      <c r="K99" s="55"/>
      <c r="L99" s="55"/>
      <c r="M99" s="55"/>
      <c r="N99" s="55"/>
      <c r="O99" s="55"/>
      <c r="P99" s="55"/>
      <c r="Q99" s="55"/>
      <c r="R99" s="55"/>
      <c r="S99" s="55"/>
      <c r="T99" s="55"/>
      <c r="U99" s="55"/>
      <c r="V99" s="55"/>
      <c r="W99" s="55"/>
      <c r="X99" s="57">
        <f>SUM(X100:X102)</f>
        <v>9264.7612572165544</v>
      </c>
      <c r="Y99" s="57">
        <f>SUM(Y100:Y102)</f>
        <v>0</v>
      </c>
      <c r="Z99" s="58"/>
      <c r="AA99" s="59">
        <f>SUM(AA100:AA102)</f>
        <v>0</v>
      </c>
      <c r="AB99" s="55"/>
      <c r="AC99" s="11"/>
    </row>
    <row r="100" spans="1:29" ht="31.5" x14ac:dyDescent="0.25">
      <c r="A100" s="60" t="s">
        <v>38</v>
      </c>
      <c r="B100" s="61" t="s">
        <v>351</v>
      </c>
      <c r="C100" s="62" t="s">
        <v>352</v>
      </c>
      <c r="D100" s="69"/>
      <c r="E100" s="63"/>
      <c r="F100" s="16"/>
      <c r="G100" s="14"/>
      <c r="H100" s="14"/>
      <c r="I100" s="15"/>
      <c r="J100" s="14"/>
      <c r="K100" s="14"/>
      <c r="L100" s="14"/>
      <c r="M100" s="15"/>
      <c r="N100" s="14"/>
      <c r="O100" s="14"/>
      <c r="P100" s="14"/>
      <c r="Q100" s="15"/>
      <c r="R100" s="14"/>
      <c r="S100" s="14"/>
      <c r="T100" s="14"/>
      <c r="U100" s="63"/>
      <c r="V100" s="61" t="s">
        <v>353</v>
      </c>
      <c r="W100" s="64"/>
      <c r="X100" s="65">
        <v>3264.7612572165549</v>
      </c>
      <c r="Y100" s="65">
        <v>0</v>
      </c>
      <c r="Z100" s="70"/>
      <c r="AA100" s="67">
        <v>0</v>
      </c>
      <c r="AB100" s="68" t="s">
        <v>328</v>
      </c>
      <c r="AC100" s="9"/>
    </row>
    <row r="101" spans="1:29" ht="31.5" x14ac:dyDescent="0.25">
      <c r="A101" s="60" t="s">
        <v>45</v>
      </c>
      <c r="B101" s="61" t="s">
        <v>354</v>
      </c>
      <c r="C101" s="62" t="s">
        <v>355</v>
      </c>
      <c r="D101" s="69"/>
      <c r="E101" s="63"/>
      <c r="F101" s="16"/>
      <c r="G101" s="14"/>
      <c r="H101" s="14"/>
      <c r="I101" s="15"/>
      <c r="J101" s="14"/>
      <c r="K101" s="14"/>
      <c r="L101" s="14"/>
      <c r="M101" s="15"/>
      <c r="N101" s="14"/>
      <c r="O101" s="14"/>
      <c r="P101" s="14"/>
      <c r="Q101" s="15"/>
      <c r="R101" s="14"/>
      <c r="S101" s="14"/>
      <c r="T101" s="14"/>
      <c r="U101" s="63"/>
      <c r="V101" s="61" t="s">
        <v>356</v>
      </c>
      <c r="W101" s="64"/>
      <c r="X101" s="65">
        <v>2000</v>
      </c>
      <c r="Y101" s="65">
        <v>0</v>
      </c>
      <c r="Z101" s="70"/>
      <c r="AA101" s="67">
        <v>0</v>
      </c>
      <c r="AB101" s="68" t="s">
        <v>328</v>
      </c>
      <c r="AC101" s="9"/>
    </row>
    <row r="102" spans="1:29" ht="31.5" x14ac:dyDescent="0.25">
      <c r="A102" s="60" t="s">
        <v>51</v>
      </c>
      <c r="B102" s="61" t="s">
        <v>357</v>
      </c>
      <c r="C102" s="62" t="s">
        <v>358</v>
      </c>
      <c r="D102" s="69"/>
      <c r="E102" s="63"/>
      <c r="F102" s="14"/>
      <c r="G102" s="14"/>
      <c r="H102" s="16"/>
      <c r="I102" s="15"/>
      <c r="J102" s="14"/>
      <c r="K102" s="14"/>
      <c r="L102" s="16"/>
      <c r="M102" s="15"/>
      <c r="N102" s="14"/>
      <c r="O102" s="14"/>
      <c r="P102" s="16"/>
      <c r="Q102" s="15"/>
      <c r="R102" s="14"/>
      <c r="S102" s="14"/>
      <c r="T102" s="16"/>
      <c r="U102" s="63"/>
      <c r="V102" s="61" t="s">
        <v>359</v>
      </c>
      <c r="W102" s="64"/>
      <c r="X102" s="65">
        <v>4000</v>
      </c>
      <c r="Y102" s="65">
        <v>0</v>
      </c>
      <c r="Z102" s="70"/>
      <c r="AA102" s="67">
        <v>0</v>
      </c>
      <c r="AB102" s="68" t="s">
        <v>328</v>
      </c>
      <c r="AC102" s="9"/>
    </row>
    <row r="103" spans="1:29" x14ac:dyDescent="0.25">
      <c r="A103" s="51" t="s">
        <v>360</v>
      </c>
      <c r="B103" s="52"/>
      <c r="C103" s="53"/>
      <c r="D103" s="54"/>
      <c r="E103" s="55"/>
      <c r="F103" s="55"/>
      <c r="G103" s="55"/>
      <c r="H103" s="55"/>
      <c r="I103" s="55"/>
      <c r="J103" s="55"/>
      <c r="K103" s="55"/>
      <c r="L103" s="55"/>
      <c r="M103" s="55"/>
      <c r="N103" s="55"/>
      <c r="O103" s="55"/>
      <c r="P103" s="55"/>
      <c r="Q103" s="55"/>
      <c r="R103" s="55"/>
      <c r="S103" s="55"/>
      <c r="T103" s="55"/>
      <c r="U103" s="55"/>
      <c r="V103" s="55"/>
      <c r="W103" s="55"/>
      <c r="X103" s="57">
        <f>SUM(X104:X105)</f>
        <v>15000</v>
      </c>
      <c r="Y103" s="57">
        <f>SUM(Y104:Y105)</f>
        <v>0</v>
      </c>
      <c r="Z103" s="58"/>
      <c r="AA103" s="59">
        <f>SUM(AA104:AA105)</f>
        <v>1500</v>
      </c>
      <c r="AB103" s="55"/>
      <c r="AC103" s="11"/>
    </row>
    <row r="104" spans="1:29" ht="110.25" x14ac:dyDescent="0.25">
      <c r="A104" s="60" t="s">
        <v>38</v>
      </c>
      <c r="B104" s="61" t="s">
        <v>361</v>
      </c>
      <c r="C104" s="62" t="s">
        <v>362</v>
      </c>
      <c r="D104" s="62" t="s">
        <v>363</v>
      </c>
      <c r="E104" s="63"/>
      <c r="F104" s="16"/>
      <c r="G104" s="16"/>
      <c r="H104" s="16"/>
      <c r="I104" s="15"/>
      <c r="J104" s="16"/>
      <c r="K104" s="16"/>
      <c r="L104" s="16"/>
      <c r="M104" s="15"/>
      <c r="N104" s="16"/>
      <c r="O104" s="16"/>
      <c r="P104" s="16"/>
      <c r="Q104" s="15"/>
      <c r="R104" s="16"/>
      <c r="S104" s="16"/>
      <c r="T104" s="16"/>
      <c r="U104" s="63"/>
      <c r="V104" s="61" t="s">
        <v>364</v>
      </c>
      <c r="W104" s="112"/>
      <c r="X104" s="65">
        <v>7500</v>
      </c>
      <c r="Y104" s="65">
        <v>0</v>
      </c>
      <c r="Z104" s="70"/>
      <c r="AA104" s="67">
        <v>0</v>
      </c>
      <c r="AB104" s="68" t="s">
        <v>365</v>
      </c>
      <c r="AC104" s="9"/>
    </row>
    <row r="105" spans="1:29" ht="47.25" x14ac:dyDescent="0.25">
      <c r="A105" s="60" t="s">
        <v>45</v>
      </c>
      <c r="B105" s="61" t="s">
        <v>366</v>
      </c>
      <c r="C105" s="62" t="s">
        <v>367</v>
      </c>
      <c r="D105" s="62" t="s">
        <v>363</v>
      </c>
      <c r="E105" s="63"/>
      <c r="F105" s="14"/>
      <c r="G105" s="14"/>
      <c r="H105" s="16"/>
      <c r="I105" s="15"/>
      <c r="J105" s="14"/>
      <c r="K105" s="14"/>
      <c r="L105" s="16"/>
      <c r="M105" s="15"/>
      <c r="N105" s="14"/>
      <c r="O105" s="14"/>
      <c r="P105" s="16"/>
      <c r="Q105" s="15"/>
      <c r="R105" s="14"/>
      <c r="S105" s="14"/>
      <c r="T105" s="16"/>
      <c r="U105" s="63"/>
      <c r="V105" s="61" t="s">
        <v>368</v>
      </c>
      <c r="W105" s="64"/>
      <c r="X105" s="65">
        <v>7500</v>
      </c>
      <c r="Y105" s="65"/>
      <c r="Z105" s="66" t="s">
        <v>369</v>
      </c>
      <c r="AA105" s="67">
        <v>1500</v>
      </c>
      <c r="AB105" s="68" t="s">
        <v>370</v>
      </c>
      <c r="AC105" s="10" t="s">
        <v>371</v>
      </c>
    </row>
    <row r="106" spans="1:29" ht="15" x14ac:dyDescent="0.25">
      <c r="A106" s="74"/>
      <c r="B106" s="75"/>
      <c r="C106" s="76"/>
      <c r="D106" s="77"/>
      <c r="E106" s="74"/>
      <c r="F106" s="74"/>
      <c r="G106" s="74"/>
      <c r="H106" s="74"/>
      <c r="I106" s="74"/>
      <c r="J106" s="74"/>
      <c r="K106" s="74"/>
      <c r="L106" s="74"/>
      <c r="M106" s="74"/>
      <c r="N106" s="74"/>
      <c r="O106" s="74"/>
      <c r="P106" s="74"/>
      <c r="Q106" s="74"/>
      <c r="R106" s="74"/>
      <c r="S106" s="74"/>
      <c r="T106" s="74"/>
      <c r="U106" s="74"/>
      <c r="V106" s="74"/>
      <c r="W106" s="74"/>
      <c r="X106" s="78"/>
      <c r="Y106" s="78"/>
      <c r="Z106" s="78"/>
      <c r="AA106" s="78"/>
      <c r="AB106" s="79"/>
      <c r="AC106" s="12"/>
    </row>
    <row r="107" spans="1:29" ht="16.5" thickBot="1" x14ac:dyDescent="0.3">
      <c r="A107" s="43"/>
      <c r="B107" s="44"/>
      <c r="C107" s="17" t="s">
        <v>372</v>
      </c>
      <c r="D107" s="18"/>
      <c r="E107" s="19"/>
      <c r="F107" s="19"/>
      <c r="G107" s="19"/>
      <c r="H107" s="19"/>
      <c r="I107" s="19"/>
      <c r="J107" s="19"/>
      <c r="K107" s="19"/>
      <c r="L107" s="19"/>
      <c r="M107" s="19"/>
      <c r="N107" s="19"/>
      <c r="O107" s="19"/>
      <c r="P107" s="19"/>
      <c r="Q107" s="19"/>
      <c r="R107" s="19"/>
      <c r="S107" s="19"/>
      <c r="T107" s="19"/>
      <c r="U107" s="19"/>
      <c r="V107" s="19"/>
      <c r="W107" s="19"/>
      <c r="X107" s="20">
        <f>X8+X31+X84+X61</f>
        <v>1856801.2074221328</v>
      </c>
      <c r="Y107" s="20">
        <f>Y8+Y31+Y84+Y61</f>
        <v>1248960</v>
      </c>
      <c r="Z107" s="21"/>
      <c r="AA107" s="22">
        <f>AA8+AA31+AA84+AA61</f>
        <v>627496</v>
      </c>
      <c r="AB107" s="23"/>
      <c r="AC107" s="12"/>
    </row>
    <row r="108" spans="1:29" ht="15" x14ac:dyDescent="0.25"/>
    <row r="109" spans="1:29" ht="15" x14ac:dyDescent="0.25">
      <c r="X109" s="7"/>
    </row>
    <row r="110" spans="1:29" ht="15" x14ac:dyDescent="0.25">
      <c r="X110" s="6"/>
    </row>
    <row r="111" spans="1:29" ht="15" x14ac:dyDescent="0.25"/>
    <row r="112" spans="1:29" ht="15" x14ac:dyDescent="0.25"/>
    <row r="113" spans="24:24" ht="15" x14ac:dyDescent="0.25">
      <c r="X113" s="7"/>
    </row>
    <row r="114" spans="24:24" ht="15" x14ac:dyDescent="0.25"/>
    <row r="115" spans="24:24" ht="15" x14ac:dyDescent="0.25"/>
    <row r="116" spans="24:24" ht="15" x14ac:dyDescent="0.25"/>
    <row r="117" spans="24:24" ht="15" x14ac:dyDescent="0.25"/>
    <row r="118" spans="24:24" ht="15" x14ac:dyDescent="0.25"/>
    <row r="119" spans="24:24" ht="15" x14ac:dyDescent="0.25"/>
    <row r="120" spans="24:24" ht="15" x14ac:dyDescent="0.25"/>
    <row r="121" spans="24:24" ht="15" x14ac:dyDescent="0.25"/>
    <row r="122" spans="24:24" ht="15" x14ac:dyDescent="0.25"/>
    <row r="123" spans="24:24" ht="15" x14ac:dyDescent="0.25"/>
    <row r="124" spans="24:24" ht="15" x14ac:dyDescent="0.25"/>
    <row r="125" spans="24:24" ht="15" x14ac:dyDescent="0.25"/>
    <row r="126" spans="24:24" ht="15" x14ac:dyDescent="0.25"/>
    <row r="127" spans="24:24" ht="15" x14ac:dyDescent="0.25"/>
    <row r="128" spans="24:24" ht="15" x14ac:dyDescent="0.25"/>
    <row r="129" ht="15" x14ac:dyDescent="0.25"/>
  </sheetData>
  <mergeCells count="27">
    <mergeCell ref="A2:B2"/>
    <mergeCell ref="G1:AB1"/>
    <mergeCell ref="W6:W7"/>
    <mergeCell ref="E5:AB5"/>
    <mergeCell ref="V6:V7"/>
    <mergeCell ref="A5:B5"/>
    <mergeCell ref="R6:T6"/>
    <mergeCell ref="Q6:Q7"/>
    <mergeCell ref="N6:P6"/>
    <mergeCell ref="A6:B7"/>
    <mergeCell ref="M6:M7"/>
    <mergeCell ref="U6:U7"/>
    <mergeCell ref="E3:AB3"/>
    <mergeCell ref="J6:L6"/>
    <mergeCell ref="C6:C7"/>
    <mergeCell ref="Z6:Z7"/>
    <mergeCell ref="A4:B4"/>
    <mergeCell ref="I6:I7"/>
    <mergeCell ref="A3:B3"/>
    <mergeCell ref="AC6:AC7"/>
    <mergeCell ref="Y6:Y7"/>
    <mergeCell ref="AA6:AA7"/>
    <mergeCell ref="AB6:AB7"/>
    <mergeCell ref="F6:H6"/>
    <mergeCell ref="E6:E7"/>
    <mergeCell ref="D6:D7"/>
    <mergeCell ref="X6:X7"/>
  </mergeCells>
  <phoneticPr fontId="5" type="noConversion"/>
  <pageMargins left="0.70866141732283472" right="0.70866141732283472" top="0.74803149606299213" bottom="0.74803149606299213" header="0.31496062992125984" footer="0.31496062992125984"/>
  <pageSetup scale="58" orientation="landscape" r:id="rId1"/>
  <headerFooter>
    <oddFooter>&amp;C&amp;"Helvetica,Regular"&amp;12&amp;K000000&amp;P</oddFooter>
  </headerFooter>
  <rowBreaks count="1" manualBreakCount="1">
    <brk id="48" max="29"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PTBA_CCBAD</vt:lpstr>
      <vt:lpstr>PTBA_CCBAD!Zone_d_impression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2021-02-15T15:50:44Z</cp:lastPrinted>
  <dcterms:created xsi:type="dcterms:W3CDTF">2020-12-24T10:03:20Z</dcterms:created>
  <dcterms:modified xsi:type="dcterms:W3CDTF">2021-03-16T15:21:54Z</dcterms:modified>
</cp:coreProperties>
</file>